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. KHSD DAT 2020\KHSDD QUANG TRACH 2020\"/>
    </mc:Choice>
  </mc:AlternateContent>
  <bookViews>
    <workbookView xWindow="-120" yWindow="-120" windowWidth="20730" windowHeight="11160"/>
  </bookViews>
  <sheets>
    <sheet name="CH10 (rut gon)" sheetId="15" r:id="rId1"/>
  </sheets>
  <externalReferences>
    <externalReference r:id="rId2"/>
    <externalReference r:id="rId3"/>
  </externalReferences>
  <definedNames>
    <definedName name="MaQH" localSheetId="0">[1]DATA!$G$1:$G$58</definedName>
    <definedName name="MaQH">[2]DATA!$G$1:$G$58</definedName>
    <definedName name="_xlnm.Print_Titles" localSheetId="0">'CH10 (rut gon)'!$5:$7</definedName>
    <definedName name="PhanNhom" localSheetId="0">[1]DATA!#REF!</definedName>
    <definedName name="PhanNhom">[2]DATA!#REF!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5" l="1"/>
  <c r="D9" i="15" s="1"/>
  <c r="E10" i="15"/>
  <c r="E9" i="15" s="1"/>
  <c r="F10" i="15"/>
  <c r="F9" i="15" s="1"/>
  <c r="G10" i="15"/>
  <c r="I10" i="15" s="1"/>
  <c r="J10" i="15"/>
  <c r="J9" i="15" s="1"/>
  <c r="K10" i="15"/>
  <c r="K9" i="15" s="1"/>
  <c r="M10" i="15"/>
  <c r="M9" i="15" s="1"/>
  <c r="I11" i="15"/>
  <c r="D12" i="15"/>
  <c r="E12" i="15"/>
  <c r="F12" i="15"/>
  <c r="I12" i="15" s="1"/>
  <c r="G12" i="15"/>
  <c r="J12" i="15"/>
  <c r="K12" i="15"/>
  <c r="M12" i="15"/>
  <c r="I13" i="15"/>
  <c r="I15" i="15"/>
  <c r="I16" i="15"/>
  <c r="D18" i="15"/>
  <c r="D17" i="15" s="1"/>
  <c r="D14" i="15" s="1"/>
  <c r="E18" i="15"/>
  <c r="I18" i="15" s="1"/>
  <c r="F18" i="15"/>
  <c r="G18" i="15"/>
  <c r="J18" i="15"/>
  <c r="J17" i="15" s="1"/>
  <c r="J14" i="15" s="1"/>
  <c r="K18" i="15"/>
  <c r="K17" i="15" s="1"/>
  <c r="K14" i="15" s="1"/>
  <c r="M18" i="15"/>
  <c r="I19" i="15"/>
  <c r="I20" i="15"/>
  <c r="I21" i="15"/>
  <c r="I22" i="15"/>
  <c r="I23" i="15"/>
  <c r="I24" i="15"/>
  <c r="I25" i="15"/>
  <c r="I26" i="15"/>
  <c r="D28" i="15"/>
  <c r="D27" i="15" s="1"/>
  <c r="E28" i="15"/>
  <c r="I28" i="15" s="1"/>
  <c r="F28" i="15"/>
  <c r="F27" i="15" s="1"/>
  <c r="G28" i="15"/>
  <c r="G27" i="15" s="1"/>
  <c r="J28" i="15"/>
  <c r="J27" i="15" s="1"/>
  <c r="K28" i="15"/>
  <c r="K27" i="15" s="1"/>
  <c r="M28" i="15"/>
  <c r="M27" i="15" s="1"/>
  <c r="I29" i="15"/>
  <c r="I30" i="15"/>
  <c r="I31" i="15"/>
  <c r="D32" i="15"/>
  <c r="E32" i="15"/>
  <c r="F32" i="15"/>
  <c r="G32" i="15"/>
  <c r="I32" i="15"/>
  <c r="J32" i="15"/>
  <c r="K32" i="15"/>
  <c r="M32" i="15"/>
  <c r="I33" i="15"/>
  <c r="I34" i="15"/>
  <c r="I35" i="15"/>
  <c r="I36" i="15"/>
  <c r="I37" i="15"/>
  <c r="I38" i="15"/>
  <c r="I39" i="15"/>
  <c r="I40" i="15"/>
  <c r="I41" i="15"/>
  <c r="D44" i="15"/>
  <c r="E44" i="15"/>
  <c r="I44" i="15" s="1"/>
  <c r="F44" i="15"/>
  <c r="G44" i="15"/>
  <c r="G43" i="15" s="1"/>
  <c r="J44" i="15"/>
  <c r="K44" i="15"/>
  <c r="M44" i="15"/>
  <c r="I45" i="15"/>
  <c r="D46" i="15"/>
  <c r="E46" i="15"/>
  <c r="F46" i="15"/>
  <c r="I46" i="15" s="1"/>
  <c r="G46" i="15"/>
  <c r="J46" i="15"/>
  <c r="K46" i="15"/>
  <c r="M46" i="15"/>
  <c r="I47" i="15"/>
  <c r="D48" i="15"/>
  <c r="E48" i="15"/>
  <c r="I48" i="15" s="1"/>
  <c r="F48" i="15"/>
  <c r="G48" i="15"/>
  <c r="J48" i="15"/>
  <c r="K48" i="15"/>
  <c r="M48" i="15"/>
  <c r="I49" i="15"/>
  <c r="I50" i="15"/>
  <c r="D51" i="15"/>
  <c r="E51" i="15"/>
  <c r="I51" i="15" s="1"/>
  <c r="F51" i="15"/>
  <c r="G51" i="15"/>
  <c r="J51" i="15"/>
  <c r="K51" i="15"/>
  <c r="M51" i="15"/>
  <c r="I52" i="15"/>
  <c r="D54" i="15"/>
  <c r="D53" i="15" s="1"/>
  <c r="E54" i="15"/>
  <c r="E53" i="15" s="1"/>
  <c r="F54" i="15"/>
  <c r="I54" i="15" s="1"/>
  <c r="G54" i="15"/>
  <c r="G53" i="15" s="1"/>
  <c r="J54" i="15"/>
  <c r="J53" i="15" s="1"/>
  <c r="K54" i="15"/>
  <c r="K53" i="15" s="1"/>
  <c r="M54" i="15"/>
  <c r="M53" i="15" s="1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D91" i="15"/>
  <c r="E91" i="15"/>
  <c r="F91" i="15"/>
  <c r="I91" i="15" s="1"/>
  <c r="G91" i="15"/>
  <c r="J91" i="15"/>
  <c r="K91" i="15"/>
  <c r="M91" i="15"/>
  <c r="I92" i="15"/>
  <c r="D93" i="15"/>
  <c r="E93" i="15"/>
  <c r="I93" i="15" s="1"/>
  <c r="F93" i="15"/>
  <c r="G93" i="15"/>
  <c r="J93" i="15"/>
  <c r="K93" i="15"/>
  <c r="M93" i="15"/>
  <c r="I94" i="15"/>
  <c r="I95" i="15"/>
  <c r="D96" i="15"/>
  <c r="E96" i="15"/>
  <c r="I96" i="15" s="1"/>
  <c r="F96" i="15"/>
  <c r="G96" i="15"/>
  <c r="J96" i="15"/>
  <c r="K96" i="15"/>
  <c r="M96" i="15"/>
  <c r="I97" i="15"/>
  <c r="I98" i="15"/>
  <c r="I99" i="15"/>
  <c r="I100" i="15"/>
  <c r="I101" i="15"/>
  <c r="I102" i="15"/>
  <c r="I103" i="15"/>
  <c r="I104" i="15"/>
  <c r="I105" i="15"/>
  <c r="I106" i="15"/>
  <c r="I107" i="15"/>
  <c r="D108" i="15"/>
  <c r="E108" i="15"/>
  <c r="F108" i="15"/>
  <c r="G108" i="15"/>
  <c r="I108" i="15"/>
  <c r="J108" i="15"/>
  <c r="K108" i="15"/>
  <c r="M108" i="15"/>
  <c r="I109" i="15"/>
  <c r="I110" i="15"/>
  <c r="I111" i="15"/>
  <c r="I112" i="15"/>
  <c r="I113" i="15"/>
  <c r="D114" i="15"/>
  <c r="E114" i="15"/>
  <c r="I114" i="15" s="1"/>
  <c r="F114" i="15"/>
  <c r="G114" i="15"/>
  <c r="J114" i="15"/>
  <c r="K114" i="15"/>
  <c r="M114" i="15"/>
  <c r="I115" i="15"/>
  <c r="I116" i="15"/>
  <c r="I117" i="15"/>
  <c r="D118" i="15"/>
  <c r="E118" i="15"/>
  <c r="F118" i="15"/>
  <c r="G118" i="15"/>
  <c r="I118" i="15"/>
  <c r="J118" i="15"/>
  <c r="K118" i="15"/>
  <c r="M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D162" i="15"/>
  <c r="E162" i="15"/>
  <c r="I162" i="15" s="1"/>
  <c r="F162" i="15"/>
  <c r="G162" i="15"/>
  <c r="J162" i="15"/>
  <c r="K162" i="15"/>
  <c r="M162" i="15"/>
  <c r="I163" i="15"/>
  <c r="I164" i="15"/>
  <c r="D165" i="15"/>
  <c r="E165" i="15"/>
  <c r="I165" i="15" s="1"/>
  <c r="F165" i="15"/>
  <c r="G165" i="15"/>
  <c r="J165" i="15"/>
  <c r="K165" i="15"/>
  <c r="M165" i="15"/>
  <c r="I166" i="15"/>
  <c r="D167" i="15"/>
  <c r="E167" i="15"/>
  <c r="F167" i="15"/>
  <c r="I167" i="15" s="1"/>
  <c r="G167" i="15"/>
  <c r="J167" i="15"/>
  <c r="K167" i="15"/>
  <c r="M167" i="15"/>
  <c r="I168" i="15"/>
  <c r="I169" i="15"/>
  <c r="D170" i="15"/>
  <c r="E170" i="15"/>
  <c r="F170" i="15"/>
  <c r="G170" i="15"/>
  <c r="I170" i="15"/>
  <c r="J170" i="15"/>
  <c r="K170" i="15"/>
  <c r="M170" i="15"/>
  <c r="I171" i="15"/>
  <c r="I172" i="15"/>
  <c r="D173" i="15"/>
  <c r="E173" i="15"/>
  <c r="F173" i="15"/>
  <c r="I173" i="15" s="1"/>
  <c r="G173" i="15"/>
  <c r="J173" i="15"/>
  <c r="K173" i="15"/>
  <c r="M173" i="15"/>
  <c r="I174" i="15"/>
  <c r="I175" i="15"/>
  <c r="I176" i="15"/>
  <c r="I177" i="15"/>
  <c r="I178" i="15"/>
  <c r="I179" i="15"/>
  <c r="I180" i="15"/>
  <c r="I181" i="15"/>
  <c r="D182" i="15"/>
  <c r="E182" i="15"/>
  <c r="F182" i="15"/>
  <c r="I182" i="15" s="1"/>
  <c r="G182" i="15"/>
  <c r="J182" i="15"/>
  <c r="K182" i="15"/>
  <c r="M182" i="15"/>
  <c r="I183" i="15"/>
  <c r="I184" i="15"/>
  <c r="I185" i="15"/>
  <c r="D187" i="15"/>
  <c r="D186" i="15" s="1"/>
  <c r="E187" i="15"/>
  <c r="I187" i="15" s="1"/>
  <c r="F187" i="15"/>
  <c r="G187" i="15"/>
  <c r="J187" i="15"/>
  <c r="J186" i="15" s="1"/>
  <c r="K187" i="15"/>
  <c r="K186" i="15" s="1"/>
  <c r="M187" i="15"/>
  <c r="I188" i="15"/>
  <c r="I189" i="15"/>
  <c r="I190" i="15"/>
  <c r="I191" i="15"/>
  <c r="I192" i="15"/>
  <c r="I193" i="15"/>
  <c r="I194" i="15"/>
  <c r="D196" i="15"/>
  <c r="D195" i="15" s="1"/>
  <c r="E196" i="15"/>
  <c r="E195" i="15" s="1"/>
  <c r="F196" i="15"/>
  <c r="F195" i="15" s="1"/>
  <c r="G196" i="15"/>
  <c r="G195" i="15" s="1"/>
  <c r="I196" i="15"/>
  <c r="J196" i="15"/>
  <c r="J195" i="15" s="1"/>
  <c r="K196" i="15"/>
  <c r="K195" i="15" s="1"/>
  <c r="M196" i="15"/>
  <c r="M195" i="15" s="1"/>
  <c r="I197" i="15"/>
  <c r="M43" i="15" l="1"/>
  <c r="M8" i="15"/>
  <c r="G186" i="15"/>
  <c r="K43" i="15"/>
  <c r="K42" i="15" s="1"/>
  <c r="G17" i="15"/>
  <c r="G14" i="15" s="1"/>
  <c r="K8" i="15"/>
  <c r="G42" i="15"/>
  <c r="I195" i="15"/>
  <c r="M186" i="15"/>
  <c r="F186" i="15"/>
  <c r="J43" i="15"/>
  <c r="J42" i="15" s="1"/>
  <c r="D43" i="15"/>
  <c r="D42" i="15" s="1"/>
  <c r="M17" i="15"/>
  <c r="M14" i="15" s="1"/>
  <c r="F17" i="15"/>
  <c r="F14" i="15" s="1"/>
  <c r="F8" i="15" s="1"/>
  <c r="J8" i="15"/>
  <c r="D8" i="15"/>
  <c r="D198" i="15" s="1"/>
  <c r="F53" i="15"/>
  <c r="I53" i="15" s="1"/>
  <c r="G9" i="15"/>
  <c r="E43" i="15"/>
  <c r="E27" i="15"/>
  <c r="I27" i="15" s="1"/>
  <c r="E17" i="15"/>
  <c r="E186" i="15"/>
  <c r="I186" i="15" s="1"/>
  <c r="G8" i="15" l="1"/>
  <c r="G198" i="15" s="1"/>
  <c r="F43" i="15"/>
  <c r="F42" i="15" s="1"/>
  <c r="F198" i="15" s="1"/>
  <c r="E42" i="15"/>
  <c r="J198" i="15"/>
  <c r="I17" i="15"/>
  <c r="E14" i="15"/>
  <c r="I9" i="15"/>
  <c r="M42" i="15"/>
  <c r="M198" i="15" s="1"/>
  <c r="K198" i="15"/>
  <c r="I42" i="15" l="1"/>
  <c r="I14" i="15"/>
  <c r="E8" i="15"/>
  <c r="I43" i="15"/>
  <c r="I8" i="15" l="1"/>
  <c r="E198" i="15"/>
  <c r="I198" i="15" s="1"/>
</calcChain>
</file>

<file path=xl/sharedStrings.xml><?xml version="1.0" encoding="utf-8"?>
<sst xmlns="http://schemas.openxmlformats.org/spreadsheetml/2006/main" count="706" uniqueCount="439">
  <si>
    <t>STT</t>
  </si>
  <si>
    <t>Xã Quảng Hợp</t>
  </si>
  <si>
    <t>Xã Quảng Đông</t>
  </si>
  <si>
    <t>Xã Quảng Kim</t>
  </si>
  <si>
    <t>Xã Quảng Phú</t>
  </si>
  <si>
    <t>Xã Quảng Châu</t>
  </si>
  <si>
    <t>Xã Quảng Tùng</t>
  </si>
  <si>
    <t>Xã Cảnh Dương</t>
  </si>
  <si>
    <t>Xã Quảng Hưng</t>
  </si>
  <si>
    <t>Xã Quảng Xuân</t>
  </si>
  <si>
    <t>Xã Quảng Thanh</t>
  </si>
  <si>
    <t>Xã Quảng Phương</t>
  </si>
  <si>
    <t>Xã Quảng Lưu</t>
  </si>
  <si>
    <t>Xã Quảng Tiến</t>
  </si>
  <si>
    <t>Xã Quảng Thạch</t>
  </si>
  <si>
    <t>Xã Quảng Trường</t>
  </si>
  <si>
    <t>Xã Quảng Liên</t>
  </si>
  <si>
    <t>Xã Phù Hóa</t>
  </si>
  <si>
    <t>Xã Cảnh Hóa</t>
  </si>
  <si>
    <t>1</t>
  </si>
  <si>
    <t>Đất nông nghiệp</t>
  </si>
  <si>
    <t>1.1</t>
  </si>
  <si>
    <t>Đất trồng lúa</t>
  </si>
  <si>
    <t>1.2</t>
  </si>
  <si>
    <t>Đất trồng cây hàng năm khác</t>
  </si>
  <si>
    <t>HNK</t>
  </si>
  <si>
    <t>Đất trồng cây lâu năm</t>
  </si>
  <si>
    <t>CLN</t>
  </si>
  <si>
    <t>Đất rừng phòng hộ</t>
  </si>
  <si>
    <t>Đất rừng đặc dụng</t>
  </si>
  <si>
    <t>Đất nuôi trồng thuỷ sản</t>
  </si>
  <si>
    <t>NTS</t>
  </si>
  <si>
    <t>Đất nông nghiệp khác</t>
  </si>
  <si>
    <t>NKH</t>
  </si>
  <si>
    <t>2</t>
  </si>
  <si>
    <t>Đất phi nông nghiệp</t>
  </si>
  <si>
    <t>2.1</t>
  </si>
  <si>
    <t>Đất quốc phòng</t>
  </si>
  <si>
    <t>CQP</t>
  </si>
  <si>
    <t>2.2</t>
  </si>
  <si>
    <t>Đất an ninh</t>
  </si>
  <si>
    <t>CAN</t>
  </si>
  <si>
    <t>Đất khu công nghiệp</t>
  </si>
  <si>
    <t>SKK</t>
  </si>
  <si>
    <t>Đất thương mại, dịch vụ</t>
  </si>
  <si>
    <t>TMD</t>
  </si>
  <si>
    <t>Đất phát triển hạ tầng cấp quốc gia, cấp tỉnh, cấp huyện, cấp xã</t>
  </si>
  <si>
    <t>Đất giao thông</t>
  </si>
  <si>
    <t>DGT</t>
  </si>
  <si>
    <t>Đất thuỷ lợi</t>
  </si>
  <si>
    <t>DTL</t>
  </si>
  <si>
    <t>Đất công trình năng lượng</t>
  </si>
  <si>
    <t>DNL</t>
  </si>
  <si>
    <t>Đất cơ sở văn hóa</t>
  </si>
  <si>
    <t>DVH</t>
  </si>
  <si>
    <t>Đất cơ sở giáo dục - đào tạo</t>
  </si>
  <si>
    <t>DGD</t>
  </si>
  <si>
    <t>Đất cơ sở thể dục - thể thao</t>
  </si>
  <si>
    <t>DTT</t>
  </si>
  <si>
    <t>Đất chợ</t>
  </si>
  <si>
    <t>DCH</t>
  </si>
  <si>
    <t>Đất ở tại nông thôn</t>
  </si>
  <si>
    <t>ONT</t>
  </si>
  <si>
    <t>Đất xây dựng trụ sở cơ quan</t>
  </si>
  <si>
    <t>TSC</t>
  </si>
  <si>
    <t>Đất xây dựng trụ sở của tổ chức sự nghiệp</t>
  </si>
  <si>
    <t>DTS</t>
  </si>
  <si>
    <t>Đất cơ sở tôn giáo</t>
  </si>
  <si>
    <t>TON</t>
  </si>
  <si>
    <t>Đất làm nghĩa trang, nghĩa địa, nhà tang lễ, nhà hỏa táng</t>
  </si>
  <si>
    <t>NTD</t>
  </si>
  <si>
    <t>Đất sinh hoạt cộng đồng</t>
  </si>
  <si>
    <t>DSH</t>
  </si>
  <si>
    <t>Đất khu vui chơi, giải trí công cộng</t>
  </si>
  <si>
    <t>DKV</t>
  </si>
  <si>
    <t>Đất chưa sử dụng</t>
  </si>
  <si>
    <t>Diện tích
(ha)</t>
  </si>
  <si>
    <t>Biểu 10/CH</t>
  </si>
  <si>
    <t>DANH MỤC CÔNG TRÌNH, DỰ ÁN THỰC HIỆN TRONG NĂM 2020</t>
  </si>
  <si>
    <t>CỦA HUYỆN QUẢNG TRẠCH, TỈNH QUẢNG BÌNH</t>
  </si>
  <si>
    <t>Hạng mục</t>
  </si>
  <si>
    <t>Mã
quy
hoạch</t>
  </si>
  <si>
    <t>Địa điểm</t>
  </si>
  <si>
    <t>Sử dụng vào loại đất</t>
  </si>
  <si>
    <t>CÔNG TRÌNH, DỰ ÁN ĐƯỢC PHÂN BỔ TỪ QUY HOẠCH KẾ HOẠCH SỬ DỤNG ĐẤT CẤP TỈNH</t>
  </si>
  <si>
    <t>Công trình, dự án mục đích quốc phòng, an ninh</t>
  </si>
  <si>
    <t>1.1.1</t>
  </si>
  <si>
    <t>1.1.1.1</t>
  </si>
  <si>
    <t>Khu vực Diễn tập phòng thủ huyện Quảng Trạch (Chuyển tiếp từ KH năm 2019)</t>
  </si>
  <si>
    <t>1.1.2</t>
  </si>
  <si>
    <t>1.1.2.1</t>
  </si>
  <si>
    <t>Trạm Cảnh sát giao thông Quốc lộ 1A (Chuyển tiếp từ KH năm 2018)</t>
  </si>
  <si>
    <t>Công trình, dự án để phát triển kinh tế - xã hội vì lợi ích quốc gia, công cộng</t>
  </si>
  <si>
    <t>1.2.1</t>
  </si>
  <si>
    <t>Công trình, dự án quan trọng quốc gia do Quốc hội quyết định chủ trương đầu tư mà phải thu hồi đất</t>
  </si>
  <si>
    <t>1.2.2</t>
  </si>
  <si>
    <t>Công trình, dự án do Thủ tướng Chính phủ chấp thuận, quyết định đầu tư mà phải thu hồi đất</t>
  </si>
  <si>
    <t>1.2.3</t>
  </si>
  <si>
    <t>Công trình, dự án do Hội đồng nhân dân cấp tỉnh chấp thuận mà phải thu hồi đất</t>
  </si>
  <si>
    <t>1.2.3.1</t>
  </si>
  <si>
    <t>1.2.3.1.1</t>
  </si>
  <si>
    <t>Khu phi thuế quan - KKT Hòn La (Chuyển tiếp từ KH năm 2019)</t>
  </si>
  <si>
    <t>1.2.3.1.2</t>
  </si>
  <si>
    <t>Xây dựng hạ tầng và thu hút Khu công nghiệp cảng biển Hòn La mở rộng (Chuyển tiếp từ KH năm 2019)</t>
  </si>
  <si>
    <t>1.2.3.1.3</t>
  </si>
  <si>
    <t>Mở rộng và nâng cấp cảng Hòn La (Giai đoạn II) (Chuyển tiếp từ KH năm 2019)</t>
  </si>
  <si>
    <t>1.2.3.1.4</t>
  </si>
  <si>
    <t>Xây dựng hạ tầng và thu hút đầu tư KCN cửa ngõ phía Nam</t>
  </si>
  <si>
    <t>1.2.3.1.5</t>
  </si>
  <si>
    <t>Xây dựng hạ tầng và thu hút dầu tư Khu công nghiệp cửa ngõ phía Tây</t>
  </si>
  <si>
    <t>Các xã: Quảng Tùng, Quảng Hưng</t>
  </si>
  <si>
    <t>1.2.3.1.6</t>
  </si>
  <si>
    <t>Dự án cụm cảng tổng hợp của tập đoàn Southeast Asia Capital</t>
  </si>
  <si>
    <t>1.2.3.1.7</t>
  </si>
  <si>
    <t>Xây dựng hạ tầng và thu hút Khu công nghiệp Cảng biển Hòn La II (Chuyển tiếp từ KH năm 2019)</t>
  </si>
  <si>
    <t>1.2.3.1.8</t>
  </si>
  <si>
    <t>Khu nhà trực vận hành và nhà ở cho cán bộ công nhân viên thực hiện nhiệm vụ quản lý vận hành Trung tâm Điện lực Quảng Trạch thuộc dự án Nhà máy Nhiệt điện Quảng Trạch I (Chuyển tiếp từ KH năm 2018)</t>
  </si>
  <si>
    <t>1.2.3.2</t>
  </si>
  <si>
    <t>1.2.3.2.1</t>
  </si>
  <si>
    <t>1.2.3.2.1.1</t>
  </si>
  <si>
    <t>Hệ thống giao thông trục chính trong Khu kinh tế Hòn La (Chuyển tiếp từ KH năm 2019)</t>
  </si>
  <si>
    <t>Các xã: Quảng Đông, Quảng Phú, Quảng Xuân, Quảng Hưng, Quảng Tùng, Cảnh Dương</t>
  </si>
  <si>
    <t>1.2.3.2.1.2</t>
  </si>
  <si>
    <t>Dự án đầu tư xây dựng tuyến tránh Quốc lộ 1A đoạn qua Đèo Con, tỉnh Hà Tĩnh và tỉnh Quảng Bình  (Chuyển tiếp từ KH năm 2018)</t>
  </si>
  <si>
    <t>Các xã: Quảng Hợp, Quảng Châu, Quảng Tiến, Quảng Lưu</t>
  </si>
  <si>
    <t>1.2.3.2.1.3</t>
  </si>
  <si>
    <t>Xây dựng hạ tầng khu tái định cư phục vụ Trung tâm Nhiệt điện Quảng Trạch (Giai đoạn 3) (Chuyển tiếp từ KH năm 2018)</t>
  </si>
  <si>
    <t>1.2.3.2.2</t>
  </si>
  <si>
    <t>1.2.3.2.2.1</t>
  </si>
  <si>
    <t>Mạch đường dây 500kV Quảng Trạch - Dốc Sỏi</t>
  </si>
  <si>
    <t>Các xã: Quảng Đông, Quảng Hợp, Quảng Châu, Quảng Lưu, Quảng Thạch, Quảng Liên, Cảnh Hóa, Quảng Kim</t>
  </si>
  <si>
    <t>1.2.3.2.2.2</t>
  </si>
  <si>
    <t>Dự án đường dây 500kV Quảng Trạch - Vũng Áng và Sân phân phối 500kV Trung tâm Nhiệt điện Quảng Trạch  (Chuyển tiếp từ KH năm 2019)</t>
  </si>
  <si>
    <t>1.2.3.2.2.3</t>
  </si>
  <si>
    <t>Khu kho than tồn Trung tâm Điện lực Quảng Trạch (Chuyển tiếp từ KH năm 2019)</t>
  </si>
  <si>
    <t>1.2.3.2.2.4</t>
  </si>
  <si>
    <t>Nhà máy Nhiệt điện Quảng Trạch (Khu kinh tế Hòn La)  (Chuyển tiếp từ KH năm 2019)</t>
  </si>
  <si>
    <t>1.2.3.2.2.5</t>
  </si>
  <si>
    <t>Bãi thải xỉ - Trung tâm Điện lực Quảng Trạch</t>
  </si>
  <si>
    <t>1.2.3.2.2.6</t>
  </si>
  <si>
    <t>Các công trình phụ trợ phục vụ thi công Trung tâm Điện lực Quảng Trạch</t>
  </si>
  <si>
    <t>1.2.3.2.2.7</t>
  </si>
  <si>
    <t>Kênh nước làm mát - Trung tâm Điện lực Quảng Trạch</t>
  </si>
  <si>
    <t>1.2.3.2.2.8</t>
  </si>
  <si>
    <t>Kênh nước hoàn trả - Trung tâm Điện lực Quảng Trạch</t>
  </si>
  <si>
    <t>1.2.3.2.2.9</t>
  </si>
  <si>
    <t>Tuyến đường ống cấp nước ngọt vận hành của Nhà máy Điện lực Quảng Trạch (Chuyển tiếp từ KH năm 2018)</t>
  </si>
  <si>
    <t>CÔNG TRÌNH, DỰ ÁN CẤP HUYỆN</t>
  </si>
  <si>
    <t>2.1.1</t>
  </si>
  <si>
    <t>2.1.1.1</t>
  </si>
  <si>
    <t>Đất trồng cây hàng năm làng Thanh niên lập nghiệp (Trường hợp đã thu hồi đất) (Chuyển tiếp từ KH năm 2019)</t>
  </si>
  <si>
    <t>2.1.2</t>
  </si>
  <si>
    <t>2.1.2.1</t>
  </si>
  <si>
    <t>Đất trồng cao su làng Thanh niên lập nghiệp (Trường hợp đã thu hồi đất) (Chuyển tiếp từ KH năm 2017)</t>
  </si>
  <si>
    <t>2.1.3</t>
  </si>
  <si>
    <t>2.1.3.1</t>
  </si>
  <si>
    <t>Quy hoạch đất nuôi trồng thủy sản</t>
  </si>
  <si>
    <t>2.1.3.2</t>
  </si>
  <si>
    <t xml:space="preserve">Đất nuôi trồng thủy sản </t>
  </si>
  <si>
    <t>Các xã: Quảng Phú, Quảng Tùng, Quảng Xuân, Quảng Phương, Quảng Châu</t>
  </si>
  <si>
    <t>2.1.4</t>
  </si>
  <si>
    <t>2.1.4.1</t>
  </si>
  <si>
    <t>Đất khu trình diễn Kỷ thuật Nông, Lâm nghiệp làng Thanh niên lập nghiệp Quảng Châu (Trường hợp đã thu hồi đất) (Chuyển tiếp từ KH năm 2017)</t>
  </si>
  <si>
    <t>2.1.5</t>
  </si>
  <si>
    <t>2.1.5.1</t>
  </si>
  <si>
    <t>2.1.5.1.1</t>
  </si>
  <si>
    <t>Hạ tầng kỹ thuật khu ở mới tại thôn Đông Hưng xã Quảng Đông, huyện Quảng Trạch (Giai đoạn 1) - (Phần đất HTKT)</t>
  </si>
  <si>
    <t>2.1.5.1.2</t>
  </si>
  <si>
    <t>Hạ tầng kỹ thuật khu quy hoạch chi tiết Khu vực thuộc trung tâm xã tại thôn Phù Ninh xã Quảng Thanh, huyện Quảng Trạch - (Phần đất HTKT)</t>
  </si>
  <si>
    <t>2.1.5.1.3</t>
  </si>
  <si>
    <t>Hạ tầng kỹ thuật khu dân cư thôn Đồng Nương, xã Quảng Phú, huyện Quảng Trạch (Giai đoạn 1) - (Phần đất HTKT)</t>
  </si>
  <si>
    <t>2.1.5.1.4</t>
  </si>
  <si>
    <t>Hạ tầng kỹ thuật khu dân cư thôn Xuân Kiều và thôn Thanh Lương, xã Quảng Xuân - (Phần đất HTKT)</t>
  </si>
  <si>
    <t>2.1.5.1.5</t>
  </si>
  <si>
    <t>Quy hoạch đường giao thông</t>
  </si>
  <si>
    <t>2.1.5.1.6</t>
  </si>
  <si>
    <t>Hạ tầng kỹ thuật khu dân cư Đồng Kênh, xã Quảng Hưng, huyện Quảng Trạch - (Phần đất HTKT)</t>
  </si>
  <si>
    <t>2.1.5.1.7</t>
  </si>
  <si>
    <t>Cầu và Hạ tầng khu vực Cầu Máng xã Quảng Phương</t>
  </si>
  <si>
    <t>2.1.5.1.8</t>
  </si>
  <si>
    <t>Nâng cấp, sửa chữa Tuyến đường liên xã đoạn từ xã Quảng Long đi xã Quảng Phương</t>
  </si>
  <si>
    <t>2.1.5.1.9</t>
  </si>
  <si>
    <t>Xây dựng cầu dân sinh và quản lý tài sản đường địa phương (Dự án LRAMP)  (Chuyển tiếp từ KH năm 2018)</t>
  </si>
  <si>
    <t>Các xã: Quảng Trường, Quảng Châu</t>
  </si>
  <si>
    <t>2.1.5.1.10</t>
  </si>
  <si>
    <t>Hạ tầng kỹ thuật khu quy hoạch khu vực thôn 1 Tú Loan, xã Quảng Hưng (Giai đoạn 2) - (Phần đất HTKT)</t>
  </si>
  <si>
    <t>2.1.5.1.11</t>
  </si>
  <si>
    <t>Hạ tầng kỹ thuật khu Quy hoạch khu dân cư phía Tây Bắc tuyến đường nối từ Quốc lộ 1A đi Bàu Sen xã Quảng Hưng (Giai đoạn 1) - (Phần đất HTKT)</t>
  </si>
  <si>
    <t>2.1.5.1.12</t>
  </si>
  <si>
    <t>Hạ tầng kỹ thuật khu Quy hoạch khu dân cư thôn Nam Lãnh, xã Quảng Phú, huyện Quảng Trạch - (Phần đất HTKT)</t>
  </si>
  <si>
    <t>2.1.5.1.13</t>
  </si>
  <si>
    <t>Hạ tầng kỹ thuật khu quy hoạch chi tiết khu dân cư thôn Tân An, xã Quảng Thanh, huyện Quảng Trạch (phần đất HTKT)</t>
  </si>
  <si>
    <t>2.1.5.1.14</t>
  </si>
  <si>
    <t>Hạ tầng kỹ thuật khu quy hoạch dân cư thôn Hòa Bình, xã Quảng Hưng, huyện Quảng Trạch (Giai đoạn 1) - (Phần đất HTKT)</t>
  </si>
  <si>
    <t>2.1.5.1.15</t>
  </si>
  <si>
    <t>Hạ tầng kỹ thuật khu Quy hoạch khu vực thôn 1 Tú Loan xã Quảng Hưng (Giai đoạn 2) - (Phần đất HTKT)</t>
  </si>
  <si>
    <t>2.1.5.1.16</t>
  </si>
  <si>
    <t>Hạ tầng kỹ thuật khu Quy hoạch đất ở và đất thương mại dịch vụ tại khu vực thôn Tú Loan 1,2,3 xã Quảng Hưng (Giai đoạn 2) - (Phần đất HTKT)</t>
  </si>
  <si>
    <t>2.1.5.1.17</t>
  </si>
  <si>
    <t xml:space="preserve">Xây dựng bến tạm mũi ông của công ty TNHH Hoàng Huy Toàn </t>
  </si>
  <si>
    <t>2.1.5.1.18</t>
  </si>
  <si>
    <t>Các tuyến đường nối trục N1 đến trường chính trị huyện Quảng Trạch</t>
  </si>
  <si>
    <t>2.1.5.1.19</t>
  </si>
  <si>
    <t>Tuyến nối từ trục N1 trước Huyện ủy ra kết nối với các tuyến đường xung quanh hồ Bàu Sen (sát cổng phụ nhà văn hóa huyện)</t>
  </si>
  <si>
    <t>2.1.5.1.20</t>
  </si>
  <si>
    <t>Tuyến đường từ trụ sở chi cục thi hành án đến đường đi xã Quảng Lưu</t>
  </si>
  <si>
    <t>2.1.5.1.21</t>
  </si>
  <si>
    <t>Mở rộng tuyến đường từ Quốc lộ 1A đến trục D3</t>
  </si>
  <si>
    <t>2.1.5.1.22</t>
  </si>
  <si>
    <t>Hạ tầng kỹ thuật khu tái định cư và tạo quỹ đất phía Tây Nam trung tâm huyện lỵ mới huyện Quảng Trạch (Giai đoạn 1) - (Phần đất HTKT)</t>
  </si>
  <si>
    <t>2.1.5.1.23</t>
  </si>
  <si>
    <t>Hạ tầng kỹ thuật khu tái định cư và tạo quỹ đất phía Tây Nam trung tâm huyện lỵ mới huyện Quảng Trạch (Giai đoạn 2) - (Phần đất HTKT)</t>
  </si>
  <si>
    <t>2.1.5.1.24</t>
  </si>
  <si>
    <t>Hạ tầng kỹ thuật khu dân cư Rú Côi, thôn Pháp Kệ, xã Quảng Phương (Giai đoạn 1) - (Phần đất HTKT)</t>
  </si>
  <si>
    <t>2.1.5.1.25</t>
  </si>
  <si>
    <t>Hạ tầng kỹ thuật Khu dân cư Hóc Sao, thôn Pháp Kệ, xã Quảng Phương, huyện Quảng Trạch (Giai đoạn 1) - (Phần đất HTKT)</t>
  </si>
  <si>
    <t>2.1.5.1.26</t>
  </si>
  <si>
    <t>Hạ tầng kỹ thuật khu dân cư thôn Pháp Kệ, xã Quảng Phương, huyện Quảng Trạch (Giai đoạn 1) - (Phần đất HTKT)</t>
  </si>
  <si>
    <t>2.1.5.1.27</t>
  </si>
  <si>
    <t>Hạ tầng kỹ thuật khu dân cư phía Bắc trung tâm huyện lỵ huyện Quảng Trạch, tỉnh Quảng Bình -(Phần đất HTKT)</t>
  </si>
  <si>
    <t>2.1.5.1.28</t>
  </si>
  <si>
    <t>Hạ tầng kỹ thuật khu dân cư phía Đông Bắc, Trung tâm huyện lỵ huyện Quảng Trạch, tỉnh Quảng Bình (Giai đoạn 1) - (Phần đất HTKT)</t>
  </si>
  <si>
    <t>2.1.5.1.29</t>
  </si>
  <si>
    <t>Hạ tầng kỹ thuật khu dân cư phía Tây Bắc tuyến đường từ trung tâm huyện đi xã Quảng Lưu (Giai đoạn 1) - (Phần đất HTKT)</t>
  </si>
  <si>
    <t>2.1.5.1.30</t>
  </si>
  <si>
    <t>Hạ tầng kỹ thuật khu dân cư phía Đông Bắc tuyến đường từ trung tâm huyện đi xã Quảng Lưu (Giai đoạn 1) - (Phần đất HTKT)</t>
  </si>
  <si>
    <t>2.1.5.1.31</t>
  </si>
  <si>
    <t>Hạ tầng kỹ thuật khu dân cư phía Tây tuyến đường từ thị xã Ba Đồn đi Trung tâm huyện Quảng Trạch (Giai đoạn 1) - (Phần đất HTKT)</t>
  </si>
  <si>
    <t>2.1.5.1.32</t>
  </si>
  <si>
    <t>Hạ tầng kỹ thuật khu dân cư phía Bắc trường THPT Nguyễn Bỉnh Khiêm (Giai đoạn 1) - (Phần đất HTKT)</t>
  </si>
  <si>
    <t>2.1.5.1.33</t>
  </si>
  <si>
    <t>Khu nhà ở thương mại phía Tây trung tâm huyện lỵ mới của huyện Quảng Trạch - (Phần đất HTKT)</t>
  </si>
  <si>
    <t>2.1.5.1.34</t>
  </si>
  <si>
    <t>Hạ tầng kỹ thuật khu vực phía Đông Nam Trung tâm huyện lỵ Quảng Trạch (Giai đoạn 1) - (Phần đất HTKT)</t>
  </si>
  <si>
    <t>2.1.5.1.35</t>
  </si>
  <si>
    <t>Giao thông khu TT làng Thanh niên lập nghiệp (Trường hợp đã thu hồi đất) (Chuyển tiếp từ KH năm 2017)</t>
  </si>
  <si>
    <t>2.1.5.1.36</t>
  </si>
  <si>
    <t>Khu đô thị Nam Vũng Chùa Đảo Yến tại xã Quảng Đông, huyện Quảng Trạch - (Phần đất HTKT)</t>
  </si>
  <si>
    <t>2.1.5.2</t>
  </si>
  <si>
    <t>2.1.5.2.1</t>
  </si>
  <si>
    <t>Nâng cấp hệ thống tưới tiêu và thoát lũ sông kênh kịa khu vực thị xã Ba Đồn và huyện Quảng Trạch</t>
  </si>
  <si>
    <t>Các xã: Quảng Phương, Quảng Thanh</t>
  </si>
  <si>
    <t>2.1.5.3</t>
  </si>
  <si>
    <t>2.1.5.3.1</t>
  </si>
  <si>
    <t>Trung tâm văn hóa huyện Quảng Trạch (Chuyển tiếp từ KH năm 2019)</t>
  </si>
  <si>
    <t>2.1.5.3.2</t>
  </si>
  <si>
    <t>Đài tưởng niệm trung tâm huyện (Chuyển tiếp từ KH năm 2019)</t>
  </si>
  <si>
    <t>2.1.5.4</t>
  </si>
  <si>
    <t>2.1.5.4.1</t>
  </si>
  <si>
    <t>Mở rộng khuôn viên Trường Mầm non Cảnh Hóa (Chuyển tiếp từ KH năm 2019)</t>
  </si>
  <si>
    <t>2.1.5.4.2</t>
  </si>
  <si>
    <t>Mở rộng khuôn viên Trường Tiểu học Quảng Lưu</t>
  </si>
  <si>
    <t>2.1.5.4.3</t>
  </si>
  <si>
    <t>Mở rộng khuôn viên Trường Mầm non Quảng Lưu</t>
  </si>
  <si>
    <t>2.1.5.4.4</t>
  </si>
  <si>
    <t>Trường Mầm non Quảng Châu (khu vực thôn Tùng Giang) (Chuyển tiếp từ KH năm 2018)</t>
  </si>
  <si>
    <t>2.1.5.4.5</t>
  </si>
  <si>
    <t>Mở rộng khuôn viên Trường Mầm non Quảng Tiến tại thôn Hải Lưu</t>
  </si>
  <si>
    <t>2.1.5.4.6</t>
  </si>
  <si>
    <t>Mở rộng Trường Mầm non xã Quảng Trường</t>
  </si>
  <si>
    <t>2.1.5.4.7</t>
  </si>
  <si>
    <t>Mở rộng Trường Mầm non Tân Phú (Chuyển tiếp từ KH năm 2019)</t>
  </si>
  <si>
    <t>2.1.5.4.8</t>
  </si>
  <si>
    <t>Trường Mầm non thôn Phú Lộc 1,2,3 (Chuyển tiếp từ KH năm 2019)</t>
  </si>
  <si>
    <t>2.1.5.4.9</t>
  </si>
  <si>
    <t>Điểm trường mầm non xã Quảng Liên</t>
  </si>
  <si>
    <t>2.1.5.4.10</t>
  </si>
  <si>
    <t>Trung tâm dịch vụ thể thao và trường mầm non Bình Minh của công ty cổ phần sản xuất vật liệu xây dựng Minh Sơn - (Phần đất giao dục)</t>
  </si>
  <si>
    <t>2.1.5.4.11</t>
  </si>
  <si>
    <t>Trường mầm non làng thanh niên lập nghiệp (Trường hợp đã thu hồi đất) (Chuyển tiếp từ KH năm 2019)</t>
  </si>
  <si>
    <t>2.1.5.5</t>
  </si>
  <si>
    <t>2.1.5.5.1</t>
  </si>
  <si>
    <t>Sân vận động xã Quảng Đông (Chuyển tiếp từ KH năm 2019)</t>
  </si>
  <si>
    <t>2.1.5.5.2</t>
  </si>
  <si>
    <t>Sân vận động xã Cảnh Dương</t>
  </si>
  <si>
    <t>2.1.5.5.3</t>
  </si>
  <si>
    <t>Sân vận động xã Cảnh Hóa (Chuyển tiếp từ KH năm 2019)</t>
  </si>
  <si>
    <t>2.1.5.5.4</t>
  </si>
  <si>
    <t>Sân vận động xã Quảng Hưng (Chuyển tiếp từ KH năm 2018)</t>
  </si>
  <si>
    <t>2.1.5.5.5</t>
  </si>
  <si>
    <t>Trung tâm dịch vụ thể thao và trường mầm non Bình Minh của công ty cổ phần sản xuất vật liệu xây dựng Minh Sơn - (Phần đất thể thao)</t>
  </si>
  <si>
    <t>2.1.5.6</t>
  </si>
  <si>
    <t>2.1.5.6.1</t>
  </si>
  <si>
    <t>Chợ Quảng Đông (Chuyển tiếp từ KH năm 2019)</t>
  </si>
  <si>
    <t>2.1.5.6.2</t>
  </si>
  <si>
    <t>Chợ trung tâm huyện lỵ mới  (Chuyển tiếp từ KH năm 2019)</t>
  </si>
  <si>
    <t>2.1.5.6.3</t>
  </si>
  <si>
    <t>Chợ Quảng Hưng (Chuyển tiếp từ KH năm 2018)</t>
  </si>
  <si>
    <t>2.1.6</t>
  </si>
  <si>
    <t>2.1.6.1</t>
  </si>
  <si>
    <t>Hạ tầng kỹ thuật khu quy hoạch khu dân cư thôn Minh Sơn xã Quảng Đông, huyện Quảng Trạch (Giai đoạn 1)</t>
  </si>
  <si>
    <t>2.1.6.2</t>
  </si>
  <si>
    <t>Hạ tầng kỹ thuật khu ở mới tại thôn Đông Hưng xã Quảng Đông, huyện Quảng Trạch (Giai đoạn 1) - (Phần đất ở) (Chuyển tiếp từ KH năm 2019)</t>
  </si>
  <si>
    <t>2.1.6.3</t>
  </si>
  <si>
    <t>Khu dân cư thôn Hợp Bàn, thôn Thanh Xuân, thôn Hợp Trung</t>
  </si>
  <si>
    <t>2.1.6.4</t>
  </si>
  <si>
    <t>Xây dựng hạ tầng kỹ thuật khu Quy hoạch chòm 2 thôn Thanh Sơn xã Quảng Thanh</t>
  </si>
  <si>
    <t>2.1.6.5</t>
  </si>
  <si>
    <t>Hạ tầng kỹ thuật khu quy hoạch chi tiết Khu vực thuộc trung tâm xã tại thôn Phù Ninh xã Quảng Thanh, huyện Quảng Trạch - (Phần đất ở) (Chuyển tiếp từ KH năm 2019)</t>
  </si>
  <si>
    <t>2.1.6.6</t>
  </si>
  <si>
    <t>Đất ở thôn Vân Tiền (Vùng lò gạch)</t>
  </si>
  <si>
    <t>2.1.6.7</t>
  </si>
  <si>
    <t>Hạ tầng kỹ thuật khu dân cư thôn Đồng Nương, xã Quảng Phú, huyện Quảng Trạch (Giai đoạn 1) - (Phần đất ở)</t>
  </si>
  <si>
    <t>2.1.6.8</t>
  </si>
  <si>
    <t>Hạ tầng kỹ thuật khu dân cư thôn Xuân Kiều và thôn Thanh Lương, xã Quảng Xuân - (Phần đất ở)</t>
  </si>
  <si>
    <t>2.1.6.9</t>
  </si>
  <si>
    <t>Quy hoạch đất ở phía Nam trường mầm non thôn Hướng Phương</t>
  </si>
  <si>
    <t>2.1.6.10</t>
  </si>
  <si>
    <t>Hạ tầng kỹ thuật khu dân cư Đồng Kênh, xã Quảng Hưng, huyện Quảng Trạch - (Phần đất ở)</t>
  </si>
  <si>
    <t>2.1.6.11</t>
  </si>
  <si>
    <t>Quy hoạch đất ở xen cư Thôn 1</t>
  </si>
  <si>
    <t>2.1.6.12</t>
  </si>
  <si>
    <t>Quy hoạch đất ở xen cư Thôn 4</t>
  </si>
  <si>
    <t>2.1.6.13</t>
  </si>
  <si>
    <t>Quy hoạch đất ở xứ đồng Nậy, thôn Phú Cường</t>
  </si>
  <si>
    <t>2.1.6.14</t>
  </si>
  <si>
    <t>Đất ở xen cư</t>
  </si>
  <si>
    <t>2.1.6.15</t>
  </si>
  <si>
    <t>Khu dân cư mới thôn Tùng Giang, xã Quảng Châu</t>
  </si>
  <si>
    <t>2.1.6.16</t>
  </si>
  <si>
    <t>Quy hoạch chi tiết khu dân cư thôn Hạ Trường</t>
  </si>
  <si>
    <t>2.1.6.17</t>
  </si>
  <si>
    <t>QH Đất ở xen cư thôn Hải Lưu, thôn Hà Tiến</t>
  </si>
  <si>
    <t>2.1.6.18</t>
  </si>
  <si>
    <t>Hạ tầng kỹ thuật khu quy hoạch khu vực thôn 1 Tú Loan, xã Quảng Hưng (Giai đoạn 2) - (Phần đất ở) (Chuyển tiếp từ KH năm 2019)</t>
  </si>
  <si>
    <t>2.1.6.19</t>
  </si>
  <si>
    <t>Hạ tầng kỹ thuật khu Quy hoạch khu dân cư phía Tây Bắc tuyến đường nối từ Quốc lộ 1A đi Bàu Sen xã Quảng Hưng (Giai đoạn 1) - (Phần đất ở) (Chuyển tiếp từ KH năm 2019)</t>
  </si>
  <si>
    <t>2.1.6.20</t>
  </si>
  <si>
    <t>Hạ tầng kỹ thuật khu Quy hoạch khu dân cư thôn Nam Lãnh, xã Quảng Phú, huyện Quảng Trạch - (Phần đất ở)</t>
  </si>
  <si>
    <t>2.1.6.21</t>
  </si>
  <si>
    <t>Hạ tầng kỹ thuật khu quy hoạch chi tiết khu dân cư thôn Tân An, xã Quảng Thanh, huyện Quảng Trạch - (Phần đất ở)</t>
  </si>
  <si>
    <t>2.1.6.22</t>
  </si>
  <si>
    <t>Hạ tầng kỹ thuật khu quy hoạch dân cư thôn Hòa Bình, xã Quảng Hưng, huyện Quảng Trạch (Giai đoạn 1) - (Phần đất ở)</t>
  </si>
  <si>
    <t>2.1.6.23</t>
  </si>
  <si>
    <t>Hạ tầng kỹ thuật khu Quy hoạch khu vực thôn 1 Tú Loan xã Quảng Hưng (Giai đoạn 2) - (Phần đất ở)</t>
  </si>
  <si>
    <t>2.1.6.24</t>
  </si>
  <si>
    <t>Hạ tầng kỹ thuật khu Quy hoạch đất ở và đất thương mại dịch vụ tại khu vực thôn Tú Loan 1,2,3 xã Quảng Hưng (Giai đoạn 2) - (Phần đất ở)</t>
  </si>
  <si>
    <t>2.1.6.25</t>
  </si>
  <si>
    <t>Đất ở các Thôn 3, 4, 5 xã Quảng Thạch</t>
  </si>
  <si>
    <t>2.1.6.26</t>
  </si>
  <si>
    <t>Quy hoạch đất ở xen cư</t>
  </si>
  <si>
    <t>2.1.6.27</t>
  </si>
  <si>
    <t>2.1.6.28</t>
  </si>
  <si>
    <t>2.1.6.29</t>
  </si>
  <si>
    <t>Chuyển MĐSDĐ sang đất ở tại các xã</t>
  </si>
  <si>
    <t>Các xã: Quảng Hợp, Cảnh Dương, Cảnh Hóa, Quảng Thanh, Quảng Hưng, Quảng Kim, Phù Hóa, Quảng Trường, Quảng Tùng, Quảng Liên, Quảng Tiến, Quảng Châu, Quảng Xuân, Quảng Phú, Quảng Phương</t>
  </si>
  <si>
    <t>2.1.6.30</t>
  </si>
  <si>
    <t>Hạ tầng kỹ thuật khu tái định cư và tạo quỹ đất phía Tây Nam trung tâm huyện lỵ mới huyện Quảng Trạch (Giai đoạn 1) - (Phần đất ở)</t>
  </si>
  <si>
    <t>2.1.6.31</t>
  </si>
  <si>
    <t>Hạ tầng kỹ thuật khu dân cư Rú Côi, thôn Pháp Kệ, xã Quảng Phương (Giai đoạn 1) - (Phần đất ở)</t>
  </si>
  <si>
    <t>2.1.6.32</t>
  </si>
  <si>
    <t>Hạ tầng kỹ thuật Khu dân cư Hóc Sao, thôn Pháp Kệ, xã Quảng Phương, huyện Quảng Trạch (Giai đoạn 1) - (Phần đất ở)</t>
  </si>
  <si>
    <t>2.1.6.33</t>
  </si>
  <si>
    <t>Hạ tầng kỹ thuật khu dân cư thôn Pháp Kệ, xã Quảng Phương, huyện Quảng Trạch (Giai đoạn 1) - (Phần đất ở)</t>
  </si>
  <si>
    <t>2.1.6.34</t>
  </si>
  <si>
    <t>Hạ tầng kỹ thuật khu dân cư phía Bắc trung tâm huyện lỵ huyện Quảng Trạch, tỉnh Quảng Bình -(Phần đất ở)</t>
  </si>
  <si>
    <t>2.1.6.35</t>
  </si>
  <si>
    <t>Hạ tầng kỹ thuật khu dân cư phía Đông Bắc, Trung tâm huyện lỵ huyện Quảng Trạch, tỉnh Quảng Bình (Giai đoạn 1) - (Phần đất ở)</t>
  </si>
  <si>
    <t>2.1.6.36</t>
  </si>
  <si>
    <t>Hạ tầng kỹ thuật khu dân cư phía Tây Bắc tuyến đường từ trung tâm huyện đi xã Quảng Lưu (Giai đoạn 1) - (Phần đất ở)</t>
  </si>
  <si>
    <t>2.1.6.37</t>
  </si>
  <si>
    <t>Hạ tầng kỹ thuật khu dân cư phía Đông Bắc tuyến đường từ trung tâm huyện đi xã Quảng Lưu (Giai đoạn 1) - (Phần đất ở)</t>
  </si>
  <si>
    <t>2.1.6.38</t>
  </si>
  <si>
    <t>Hạ tầng kỹ thuật khu dân cư phía Tây tuyến đường từ thị xã Ba Đồn đi Trung tâm huyện Quảng Trạch (Giai đoạn 1) - (Phần đất ở)</t>
  </si>
  <si>
    <t>2.1.6.39</t>
  </si>
  <si>
    <t>Hạ tầng kỹ thuật khu dân cư phía Bắc trường THPT Nguyễn Bỉnh Khiêm (Giai đoạn 1) - (Phần đất ở)</t>
  </si>
  <si>
    <t>2.1.6.40</t>
  </si>
  <si>
    <t>Khu nhà ở thương mại phía Tây khu trung tâm hành chính huyện lỵ mới huyện Quảng Trạch - (Phần đất ở)</t>
  </si>
  <si>
    <t>2.1.6.41</t>
  </si>
  <si>
    <t>Hạ tầng kỹ thuật khu vực phía Đông Nam Trung tâm huyện lỵ Quảng Trạch (Giai đoạn 1) - (Phần đất ở)</t>
  </si>
  <si>
    <t>2.1.6.42</t>
  </si>
  <si>
    <t>Đất ở nông thôn làng Thanh niên lập nghiệp Quảng Châu (Trường hợp đã thu hồi đất)</t>
  </si>
  <si>
    <t>2.1.6.43</t>
  </si>
  <si>
    <t>Khu đô thị Nam Vũng Chùa Đảo Yến tại xã Quảng Đông, huyện Quảng Trạch - (Phần đất ở)</t>
  </si>
  <si>
    <t>2.1.7</t>
  </si>
  <si>
    <t>2.1.7.1</t>
  </si>
  <si>
    <t>Mở rộng Trụ sở UBND xã Quảng Phú (Chuyển tiếp từ KH năm 2019)</t>
  </si>
  <si>
    <t>2.1.7.2</t>
  </si>
  <si>
    <t>Trung tâm bồi dưỡng chính trị huyện (Chuyển tiếp từ KH năm 2019)</t>
  </si>
  <si>
    <t>2.1.8</t>
  </si>
  <si>
    <t>2.1.8.1</t>
  </si>
  <si>
    <t>Trụ sở làm việc làng thanh niên lập nghiệp (Trường hợp đã thu hồi đất) (Chuyển tiếp từ KH năm 2019)</t>
  </si>
  <si>
    <t>2.1.9</t>
  </si>
  <si>
    <t>2.1.9.1</t>
  </si>
  <si>
    <t>Mở rộng khuôn viên Nhà thờ Giáo xứ Chợ Sàng (Phía Nam) (Chuyển tiếp từ KH năm 2019)</t>
  </si>
  <si>
    <t>2.1.9.2</t>
  </si>
  <si>
    <t>Đất cơ sở tôn giáo thôn Xuân Hải</t>
  </si>
  <si>
    <t>2.1.10</t>
  </si>
  <si>
    <t>2.1.10.1</t>
  </si>
  <si>
    <t>Dự án mở rộng Khu nghĩa địa tại xã Quảng Đông phục vụ công tác GPMB Trung tâm điện lực Quảng Trạch</t>
  </si>
  <si>
    <t>2.1.10.2</t>
  </si>
  <si>
    <t>Mở rộng nghĩa địa thôn Ngọa Cương</t>
  </si>
  <si>
    <t>2.1.11</t>
  </si>
  <si>
    <t>2.1.11.1</t>
  </si>
  <si>
    <t>Nhà văn hóa Xóm 3 thôn Phù Lưu</t>
  </si>
  <si>
    <t>2.1.11.2</t>
  </si>
  <si>
    <t>Nhà văn hóa thôn Xuân Hải</t>
  </si>
  <si>
    <t>2.1.11.3</t>
  </si>
  <si>
    <t>Mở rộng Nhà văn hóa thôn Tân Phú</t>
  </si>
  <si>
    <t>2.1.11.4</t>
  </si>
  <si>
    <t>Mở rộng Nhà văn hóa thôn Nam Lãnh</t>
  </si>
  <si>
    <t>2.1.11.5</t>
  </si>
  <si>
    <t>Nhà văn hóa xóm 1 (Chuyển tiếp từ KH năm 2019)</t>
  </si>
  <si>
    <t>2.1.11.6</t>
  </si>
  <si>
    <t>Nhà văn hóa xóm 3  (Chuyển tiếp từ KH năm 2019)</t>
  </si>
  <si>
    <t>2.1.11.7</t>
  </si>
  <si>
    <t>Nhà văn hóa xóm 4  (Chuyển tiếp từ KH năm 2019)</t>
  </si>
  <si>
    <t>2.1.11.8</t>
  </si>
  <si>
    <t>Nhà văn hóa làng thanh niên lập nghiệp (Trường hợp đã thu hồi đất) (Chuyển tiếp từ KH năm 2019)</t>
  </si>
  <si>
    <t>2.1.12</t>
  </si>
  <si>
    <t>2.1.12.1</t>
  </si>
  <si>
    <t>Quy hoạch chi tiết khu công viên xung quanh Hồ Bàu Sen (Chuyển tiếp từ KH năm 2018)</t>
  </si>
  <si>
    <t>2.1.12.2</t>
  </si>
  <si>
    <t>San lấp mặt bằng khu vực quảng trường Hoa Sen trung tâm huyện lỵ huyện Quảng Trạch (GĐ1+GĐ2)</t>
  </si>
  <si>
    <t>2.1.12.3</t>
  </si>
  <si>
    <t>Đất cây xanh làng thanh niên lập nghiệp (Trường hợp đã thu hồi đất) (Chuyển tiếp từ KH năm 2019)</t>
  </si>
  <si>
    <t>Khu vực cần chuyển mục đích sử dụng đất để thực hiện việc nhận chuyển nhượng, thuê quyền sử dụng đất, nhận góp vốn bằng quyền sử dụng đất</t>
  </si>
  <si>
    <t>2.2.1</t>
  </si>
  <si>
    <t>2.2.1.1</t>
  </si>
  <si>
    <t>Khu du lịch và nhà ở sinh thái Sun Spa - Đảo Yến của Công ty CP Tập đoàn Trường Thịnh (Chuyển tiếp từ KH năm 2019)</t>
  </si>
  <si>
    <t>2.2.1.2</t>
  </si>
  <si>
    <t>Thu hút đầu tư các dự án vào khu du lịch sinh thái biển phía Bắc Cầu Roòn (Chuyển tiếp từ KH năm 2019)</t>
  </si>
  <si>
    <t>Các xã: Quảng Đông, Quảng Phú</t>
  </si>
  <si>
    <t>2.2.1.3</t>
  </si>
  <si>
    <t>Trụ sở làm việc &amp; kinh doanh buôn bán của Công ty TNHH VTTM Anh Anh</t>
  </si>
  <si>
    <t>2.2.1.4</t>
  </si>
  <si>
    <t>Cơ sở buôn bán vật liệu xây dựng Hoàng Hoan</t>
  </si>
  <si>
    <t>2.2.1.5</t>
  </si>
  <si>
    <t>Khu thương mại dịch vụ tổng hợp Hòn La của công ty cổ phần TMDV Hà An (đã có trong Nghị quyết số 35/NQ-HĐND ngày 8/12/2017 của HĐND tỉnh) (Chuyển tiếp từ KH năm 2018)</t>
  </si>
  <si>
    <t>2.2.1.6</t>
  </si>
  <si>
    <t>Trung tâm dịch vụ thể thao và trường mầm non Bình Minh của công ty cổ phần sản xuất vật liệu xây dựng Minh Sơn - (Phần đất thương mại dịch vụ)</t>
  </si>
  <si>
    <t>2.2.1.7</t>
  </si>
  <si>
    <t>Dự án khu thương mại dịch vụ tổng hợp Quảng Trạch (đã có tại Nghị quyết số 48/NQ-HĐND ngày 29/3/2019 của HĐND tỉnh) (Chuyển tiếp từ KH năm 2019)</t>
  </si>
  <si>
    <t>2.2.2</t>
  </si>
  <si>
    <t>2.2.2.1</t>
  </si>
  <si>
    <t>2.2.2.1.1</t>
  </si>
  <si>
    <t>Sân bóng đá mini cỏ nhân tạo Thanh Lý của ông Phan Thanh Lý</t>
  </si>
  <si>
    <t>TỔNG CỘNG:</t>
  </si>
  <si>
    <t>Đất nông nghiệp còn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</si>
</sst>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\-#,##0.00;;@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rgb="FFFF0000"/>
      <name val="Times New Roman"/>
      <family val="2"/>
    </font>
    <font>
      <sz val="13"/>
      <color rgb="FFFF0000"/>
      <name val="Times New Roman"/>
      <family val="2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11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%20(Tran%20Hung)/0.%20KE%20HOACH%20SDD/v4.0_KE%20HOACH%20SU%20DUNG%20D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0.%20KE%20HOACH%20SDD\v5.0_KE%20HOACH%20SU%20DUNG%20D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13"/>
      <sheetName val="CH10goc"/>
      <sheetName val="CH01"/>
      <sheetName val="CH02"/>
      <sheetName val="CH02 (HT)"/>
      <sheetName val="CH06"/>
      <sheetName val="Bang 02"/>
      <sheetName val="Phan bo CT"/>
      <sheetName val="CH07"/>
      <sheetName val="CH08"/>
      <sheetName val="CH09"/>
      <sheetName val="Sheet2"/>
      <sheetName val="CH10"/>
      <sheetName val="CONG_TRINH"/>
      <sheetName val="HIEN_TRANG"/>
      <sheetName val="KIEM_TRA_LOI"/>
      <sheetName val="SO_LIEU_BC"/>
      <sheetName val="Bang_3"/>
      <sheetName val="LINK_BAO_CAO"/>
      <sheetName val="THU-CHI"/>
      <sheetName val="Huyện Quảng Trạch"/>
      <sheetName val="Xã Quảng Hợp"/>
      <sheetName val="Xã Quảng Đông"/>
      <sheetName val="Xã Quảng Kim"/>
      <sheetName val="Xã Quảng Phú"/>
      <sheetName val="Xã Quảng Châu"/>
      <sheetName val="Xã Quảng Tùng"/>
      <sheetName val="Xã Cảnh Dương"/>
      <sheetName val="Xã Quảng Hưng"/>
      <sheetName val="Xã Quảng Xuân"/>
      <sheetName val="Xã Quảng Thanh"/>
      <sheetName val="Xã Quảng Phương"/>
      <sheetName val="Xã Quảng Lưu"/>
      <sheetName val="Xã Quảng Tiến"/>
      <sheetName val="Xã Quảng Thạch"/>
      <sheetName val="Xã Quảng Trường"/>
      <sheetName val="Xã Quảng Liên"/>
      <sheetName val="Xã Phù Hóa"/>
      <sheetName val="Xã Cảnh Hóa"/>
    </sheetNames>
    <sheetDataSet>
      <sheetData sheetId="0">
        <row r="1">
          <cell r="G1" t="str">
            <v>NNP</v>
          </cell>
        </row>
        <row r="2">
          <cell r="G2" t="str">
            <v>LUA</v>
          </cell>
        </row>
        <row r="3">
          <cell r="G3" t="str">
            <v>LUC</v>
          </cell>
        </row>
        <row r="4">
          <cell r="G4" t="str">
            <v>LUN</v>
          </cell>
        </row>
        <row r="5">
          <cell r="G5" t="str">
            <v>LUK</v>
          </cell>
        </row>
        <row r="6">
          <cell r="G6" t="str">
            <v>HNK</v>
          </cell>
        </row>
        <row r="7">
          <cell r="G7" t="str">
            <v>CLN</v>
          </cell>
        </row>
        <row r="8">
          <cell r="G8" t="str">
            <v>RPH</v>
          </cell>
        </row>
        <row r="9">
          <cell r="G9" t="str">
            <v>RDD</v>
          </cell>
        </row>
        <row r="10">
          <cell r="G10" t="str">
            <v>RSX</v>
          </cell>
        </row>
        <row r="11">
          <cell r="G11" t="str">
            <v>NTS</v>
          </cell>
        </row>
        <row r="12">
          <cell r="G12" t="str">
            <v>LMU</v>
          </cell>
        </row>
        <row r="13">
          <cell r="G13" t="str">
            <v>NKH</v>
          </cell>
        </row>
        <row r="14">
          <cell r="G14" t="str">
            <v>PNN</v>
          </cell>
        </row>
        <row r="15">
          <cell r="G15" t="str">
            <v>CQP</v>
          </cell>
        </row>
        <row r="16">
          <cell r="G16" t="str">
            <v>CAN</v>
          </cell>
        </row>
        <row r="17">
          <cell r="G17" t="str">
            <v>SKK</v>
          </cell>
        </row>
        <row r="18">
          <cell r="G18" t="str">
            <v>SKT</v>
          </cell>
        </row>
        <row r="19">
          <cell r="G19" t="str">
            <v>SKN</v>
          </cell>
        </row>
        <row r="20">
          <cell r="G20" t="str">
            <v>TMD</v>
          </cell>
        </row>
        <row r="21">
          <cell r="G21" t="str">
            <v>SKC</v>
          </cell>
        </row>
        <row r="22">
          <cell r="G22" t="str">
            <v>SKS</v>
          </cell>
        </row>
        <row r="23">
          <cell r="G23" t="str">
            <v>DHT</v>
          </cell>
        </row>
        <row r="24">
          <cell r="G24" t="str">
            <v>DGT</v>
          </cell>
        </row>
        <row r="25">
          <cell r="G25" t="str">
            <v>DTL</v>
          </cell>
        </row>
        <row r="26">
          <cell r="G26" t="str">
            <v>DNL</v>
          </cell>
        </row>
        <row r="27">
          <cell r="G27" t="str">
            <v>DBV</v>
          </cell>
        </row>
        <row r="28">
          <cell r="G28" t="str">
            <v>DVH</v>
          </cell>
        </row>
        <row r="29">
          <cell r="G29" t="str">
            <v>DYT</v>
          </cell>
        </row>
        <row r="30">
          <cell r="G30" t="str">
            <v>DGD</v>
          </cell>
        </row>
        <row r="31">
          <cell r="G31" t="str">
            <v>DTT</v>
          </cell>
        </row>
        <row r="32">
          <cell r="G32" t="str">
            <v>DKH</v>
          </cell>
        </row>
        <row r="33">
          <cell r="G33" t="str">
            <v>DXH</v>
          </cell>
        </row>
        <row r="34">
          <cell r="G34" t="str">
            <v>DCH</v>
          </cell>
        </row>
        <row r="35">
          <cell r="G35" t="str">
            <v>DDT</v>
          </cell>
        </row>
        <row r="36">
          <cell r="G36" t="str">
            <v>DDL</v>
          </cell>
        </row>
        <row r="37">
          <cell r="G37" t="str">
            <v>DRA</v>
          </cell>
        </row>
        <row r="38">
          <cell r="G38" t="str">
            <v>ONT</v>
          </cell>
        </row>
        <row r="39">
          <cell r="G39" t="str">
            <v>ODT</v>
          </cell>
        </row>
        <row r="40">
          <cell r="G40" t="str">
            <v>TSC</v>
          </cell>
        </row>
        <row r="41">
          <cell r="G41" t="str">
            <v>DTS</v>
          </cell>
        </row>
        <row r="42">
          <cell r="G42" t="str">
            <v>DNG</v>
          </cell>
        </row>
        <row r="43">
          <cell r="G43" t="str">
            <v>TON</v>
          </cell>
        </row>
        <row r="44">
          <cell r="G44" t="str">
            <v>NTD</v>
          </cell>
        </row>
        <row r="45">
          <cell r="G45" t="str">
            <v>SKX</v>
          </cell>
        </row>
        <row r="46">
          <cell r="G46" t="str">
            <v>DSH</v>
          </cell>
        </row>
        <row r="47">
          <cell r="G47" t="str">
            <v>DKV</v>
          </cell>
        </row>
        <row r="48">
          <cell r="G48" t="str">
            <v>TIN</v>
          </cell>
        </row>
        <row r="49">
          <cell r="G49" t="str">
            <v>SON</v>
          </cell>
        </row>
        <row r="50">
          <cell r="G50" t="str">
            <v>MNC</v>
          </cell>
        </row>
        <row r="51">
          <cell r="G51" t="str">
            <v>PNK</v>
          </cell>
        </row>
        <row r="52">
          <cell r="G52" t="str">
            <v>CSD</v>
          </cell>
        </row>
        <row r="53">
          <cell r="G53" t="str">
            <v>BCS</v>
          </cell>
        </row>
        <row r="54">
          <cell r="G54" t="str">
            <v>DCS</v>
          </cell>
        </row>
        <row r="55">
          <cell r="G55" t="str">
            <v>NCS</v>
          </cell>
        </row>
        <row r="56">
          <cell r="G56" t="str">
            <v>KCN</v>
          </cell>
        </row>
        <row r="57">
          <cell r="G57" t="str">
            <v>KKT</v>
          </cell>
        </row>
        <row r="58">
          <cell r="G58" t="str">
            <v>KDT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13"/>
      <sheetName val="CH10goc"/>
      <sheetName val="CH01"/>
      <sheetName val="CH02"/>
      <sheetName val="CH02 (HT)"/>
      <sheetName val="CH06"/>
      <sheetName val="Bang 02"/>
      <sheetName val="Bang 02 (2)"/>
      <sheetName val="Phan bo CT"/>
      <sheetName val="CH07"/>
      <sheetName val="CH08"/>
      <sheetName val="CH09"/>
      <sheetName val="Sheet2"/>
      <sheetName val="CH10"/>
      <sheetName val="CONG_TRINH"/>
      <sheetName val="HIEN_TRANG"/>
      <sheetName val="KIEM_TRA_LOI"/>
      <sheetName val="SO_LIEU_BC"/>
      <sheetName val="Bang_3"/>
      <sheetName val="LINK_BAO_CAO"/>
      <sheetName val="THU-CHI"/>
      <sheetName val="Huyện Quảng Trạch"/>
      <sheetName val="Xã Quảng Hợp"/>
      <sheetName val="Xã Quảng Đông"/>
      <sheetName val="Xã Quảng Kim"/>
      <sheetName val="Xã Quảng Phú"/>
      <sheetName val="Xã Quảng Châu"/>
      <sheetName val="Xã Quảng Tùng"/>
      <sheetName val="Xã Cảnh Dương"/>
      <sheetName val="Xã Quảng Hưng"/>
      <sheetName val="Xã Quảng Xuân"/>
      <sheetName val="Xã Quảng Thanh"/>
      <sheetName val="Xã Quảng Phương"/>
      <sheetName val="Xã Quảng Lưu"/>
      <sheetName val="Xã Quảng Tiến"/>
      <sheetName val="Xã Quảng Thạch"/>
      <sheetName val="Xã Quảng Trường"/>
      <sheetName val="Xã Quảng Liên"/>
      <sheetName val="Xã Phù Hóa"/>
      <sheetName val="Xã Cảnh Hóa"/>
    </sheetNames>
    <sheetDataSet>
      <sheetData sheetId="0">
        <row r="1">
          <cell r="G1" t="str">
            <v>NNP</v>
          </cell>
        </row>
        <row r="2">
          <cell r="G2" t="str">
            <v>LUA</v>
          </cell>
        </row>
        <row r="3">
          <cell r="G3" t="str">
            <v>LUC</v>
          </cell>
        </row>
        <row r="4">
          <cell r="G4" t="str">
            <v>LUN</v>
          </cell>
        </row>
        <row r="5">
          <cell r="G5" t="str">
            <v>LUK</v>
          </cell>
        </row>
        <row r="6">
          <cell r="G6" t="str">
            <v>HNK</v>
          </cell>
        </row>
        <row r="7">
          <cell r="G7" t="str">
            <v>CLN</v>
          </cell>
        </row>
        <row r="8">
          <cell r="G8" t="str">
            <v>RPH</v>
          </cell>
        </row>
        <row r="9">
          <cell r="G9" t="str">
            <v>RDD</v>
          </cell>
        </row>
        <row r="10">
          <cell r="G10" t="str">
            <v>RSX</v>
          </cell>
        </row>
        <row r="11">
          <cell r="G11" t="str">
            <v>NTS</v>
          </cell>
        </row>
        <row r="12">
          <cell r="G12" t="str">
            <v>LMU</v>
          </cell>
        </row>
        <row r="13">
          <cell r="G13" t="str">
            <v>NKH</v>
          </cell>
        </row>
        <row r="14">
          <cell r="G14" t="str">
            <v>PNN</v>
          </cell>
        </row>
        <row r="15">
          <cell r="G15" t="str">
            <v>CQP</v>
          </cell>
        </row>
        <row r="16">
          <cell r="G16" t="str">
            <v>CAN</v>
          </cell>
        </row>
        <row r="17">
          <cell r="G17" t="str">
            <v>SKK</v>
          </cell>
        </row>
        <row r="18">
          <cell r="G18" t="str">
            <v>SKT</v>
          </cell>
        </row>
        <row r="19">
          <cell r="G19" t="str">
            <v>SKN</v>
          </cell>
        </row>
        <row r="20">
          <cell r="G20" t="str">
            <v>TMD</v>
          </cell>
        </row>
        <row r="21">
          <cell r="G21" t="str">
            <v>SKC</v>
          </cell>
        </row>
        <row r="22">
          <cell r="G22" t="str">
            <v>SKS</v>
          </cell>
        </row>
        <row r="23">
          <cell r="G23" t="str">
            <v>DHT</v>
          </cell>
        </row>
        <row r="24">
          <cell r="G24" t="str">
            <v>DGT</v>
          </cell>
        </row>
        <row r="25">
          <cell r="G25" t="str">
            <v>DTL</v>
          </cell>
        </row>
        <row r="26">
          <cell r="G26" t="str">
            <v>DNL</v>
          </cell>
        </row>
        <row r="27">
          <cell r="G27" t="str">
            <v>DBV</v>
          </cell>
        </row>
        <row r="28">
          <cell r="G28" t="str">
            <v>DVH</v>
          </cell>
        </row>
        <row r="29">
          <cell r="G29" t="str">
            <v>DYT</v>
          </cell>
        </row>
        <row r="30">
          <cell r="G30" t="str">
            <v>DGD</v>
          </cell>
        </row>
        <row r="31">
          <cell r="G31" t="str">
            <v>DTT</v>
          </cell>
        </row>
        <row r="32">
          <cell r="G32" t="str">
            <v>DKH</v>
          </cell>
        </row>
        <row r="33">
          <cell r="G33" t="str">
            <v>DXH</v>
          </cell>
        </row>
        <row r="34">
          <cell r="G34" t="str">
            <v>DCH</v>
          </cell>
        </row>
        <row r="35">
          <cell r="G35" t="str">
            <v>DDT</v>
          </cell>
        </row>
        <row r="36">
          <cell r="G36" t="str">
            <v>DDL</v>
          </cell>
        </row>
        <row r="37">
          <cell r="G37" t="str">
            <v>DRA</v>
          </cell>
        </row>
        <row r="38">
          <cell r="G38" t="str">
            <v>ONT</v>
          </cell>
        </row>
        <row r="39">
          <cell r="G39" t="str">
            <v>ODT</v>
          </cell>
        </row>
        <row r="40">
          <cell r="G40" t="str">
            <v>TSC</v>
          </cell>
        </row>
        <row r="41">
          <cell r="G41" t="str">
            <v>DTS</v>
          </cell>
        </row>
        <row r="42">
          <cell r="G42" t="str">
            <v>DNG</v>
          </cell>
        </row>
        <row r="43">
          <cell r="G43" t="str">
            <v>TON</v>
          </cell>
        </row>
        <row r="44">
          <cell r="G44" t="str">
            <v>NTD</v>
          </cell>
        </row>
        <row r="45">
          <cell r="G45" t="str">
            <v>SKX</v>
          </cell>
        </row>
        <row r="46">
          <cell r="G46" t="str">
            <v>DSH</v>
          </cell>
        </row>
        <row r="47">
          <cell r="G47" t="str">
            <v>DKV</v>
          </cell>
        </row>
        <row r="48">
          <cell r="G48" t="str">
            <v>TIN</v>
          </cell>
        </row>
        <row r="49">
          <cell r="G49" t="str">
            <v>SON</v>
          </cell>
        </row>
        <row r="50">
          <cell r="G50" t="str">
            <v>MNC</v>
          </cell>
        </row>
        <row r="51">
          <cell r="G51" t="str">
            <v>PNK</v>
          </cell>
        </row>
        <row r="52">
          <cell r="G52" t="str">
            <v>CSD</v>
          </cell>
        </row>
        <row r="53">
          <cell r="G53" t="str">
            <v>BCS</v>
          </cell>
        </row>
        <row r="54">
          <cell r="G54" t="str">
            <v>DCS</v>
          </cell>
        </row>
        <row r="55">
          <cell r="G55" t="str">
            <v>NCS</v>
          </cell>
        </row>
        <row r="56">
          <cell r="G56" t="str">
            <v>KCN</v>
          </cell>
        </row>
        <row r="57">
          <cell r="G57" t="str">
            <v>KKT</v>
          </cell>
        </row>
        <row r="58">
          <cell r="G58" t="str">
            <v>KDT</v>
          </cell>
        </row>
      </sheetData>
      <sheetData sheetId="1">
        <row r="1">
          <cell r="A1" t="str">
            <v>Huyện Quảng Trạch</v>
          </cell>
        </row>
      </sheetData>
      <sheetData sheetId="2"/>
      <sheetData sheetId="3">
        <row r="12">
          <cell r="C12" t="str">
            <v>NNP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98"/>
  <sheetViews>
    <sheetView showGridLines="0" tabSelected="1" view="pageBreakPreview" zoomScale="70" zoomScaleNormal="70" zoomScaleSheetLayoutView="70" workbookViewId="0">
      <selection activeCell="D196" sqref="D196"/>
    </sheetView>
  </sheetViews>
  <sheetFormatPr defaultRowHeight="15.75" x14ac:dyDescent="0.25"/>
  <cols>
    <col min="1" max="1" width="9.25" customWidth="1"/>
    <col min="2" max="2" width="57.75" style="14" customWidth="1"/>
    <col min="3" max="3" width="8.375" hidden="1" customWidth="1"/>
    <col min="4" max="4" width="10" bestFit="1" customWidth="1"/>
    <col min="5" max="5" width="10" style="1" hidden="1" customWidth="1"/>
    <col min="6" max="7" width="7.25" bestFit="1" customWidth="1"/>
    <col min="8" max="8" width="6.75" customWidth="1"/>
    <col min="9" max="9" width="7.625" bestFit="1" customWidth="1"/>
    <col min="10" max="10" width="8.125" bestFit="1" customWidth="1"/>
    <col min="11" max="11" width="8.375" customWidth="1"/>
    <col min="12" max="12" width="20.25" customWidth="1"/>
    <col min="13" max="13" width="20.5" hidden="1" customWidth="1"/>
  </cols>
  <sheetData>
    <row r="1" spans="1:13" ht="18.75" x14ac:dyDescent="0.25">
      <c r="A1" s="3" t="s">
        <v>77</v>
      </c>
    </row>
    <row r="2" spans="1:13" ht="20.25" x14ac:dyDescent="0.25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"/>
    </row>
    <row r="3" spans="1:13" ht="20.25" x14ac:dyDescent="0.25">
      <c r="A3" s="24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4"/>
    </row>
    <row r="5" spans="1:13" ht="22.5" x14ac:dyDescent="0.25">
      <c r="A5" s="26" t="s">
        <v>0</v>
      </c>
      <c r="B5" s="26" t="s">
        <v>80</v>
      </c>
      <c r="C5" s="26" t="s">
        <v>81</v>
      </c>
      <c r="D5" s="26" t="s">
        <v>76</v>
      </c>
      <c r="E5" s="20"/>
      <c r="F5" s="26" t="s">
        <v>83</v>
      </c>
      <c r="G5" s="26"/>
      <c r="H5" s="26"/>
      <c r="I5" s="26"/>
      <c r="J5" s="26"/>
      <c r="K5" s="26"/>
      <c r="L5" s="22" t="s">
        <v>82</v>
      </c>
      <c r="M5" s="21"/>
    </row>
    <row r="6" spans="1:13" ht="22.5" x14ac:dyDescent="0.25">
      <c r="A6" s="26"/>
      <c r="B6" s="26"/>
      <c r="C6" s="26"/>
      <c r="D6" s="26"/>
      <c r="E6" s="20"/>
      <c r="F6" s="26" t="s">
        <v>20</v>
      </c>
      <c r="G6" s="26"/>
      <c r="H6" s="26"/>
      <c r="I6" s="26"/>
      <c r="J6" s="26" t="s">
        <v>35</v>
      </c>
      <c r="K6" s="26" t="s">
        <v>75</v>
      </c>
      <c r="L6" s="25"/>
      <c r="M6" s="21"/>
    </row>
    <row r="7" spans="1:13" ht="66" x14ac:dyDescent="0.25">
      <c r="A7" s="26"/>
      <c r="B7" s="26"/>
      <c r="C7" s="26"/>
      <c r="D7" s="26"/>
      <c r="E7" s="20" t="s">
        <v>20</v>
      </c>
      <c r="F7" s="5" t="s">
        <v>22</v>
      </c>
      <c r="G7" s="5" t="s">
        <v>28</v>
      </c>
      <c r="H7" s="5" t="s">
        <v>29</v>
      </c>
      <c r="I7" s="5" t="s">
        <v>438</v>
      </c>
      <c r="J7" s="26"/>
      <c r="K7" s="26"/>
      <c r="L7" s="23"/>
      <c r="M7" s="19"/>
    </row>
    <row r="8" spans="1:13" ht="37.5" x14ac:dyDescent="0.25">
      <c r="A8" s="2" t="s">
        <v>19</v>
      </c>
      <c r="B8" s="7" t="s">
        <v>84</v>
      </c>
      <c r="C8" s="6"/>
      <c r="D8" s="8">
        <f>+D9+D14</f>
        <v>815.42</v>
      </c>
      <c r="E8" s="15">
        <f>+E9+E14</f>
        <v>587.66999999999996</v>
      </c>
      <c r="F8" s="8">
        <f>+F9+F14</f>
        <v>138.91</v>
      </c>
      <c r="G8" s="8">
        <f>+G9+G14</f>
        <v>6.38</v>
      </c>
      <c r="H8" s="8"/>
      <c r="I8" s="8">
        <f t="shared" ref="I8:I39" si="0">E8-SUM(F8:H8)</f>
        <v>442.38</v>
      </c>
      <c r="J8" s="8">
        <f>+J9+J14</f>
        <v>160.97</v>
      </c>
      <c r="K8" s="8">
        <f>+K9+K14</f>
        <v>66.78</v>
      </c>
      <c r="L8" s="9"/>
      <c r="M8" s="8">
        <f>+M9+M14</f>
        <v>815.42</v>
      </c>
    </row>
    <row r="9" spans="1:13" ht="18.75" x14ac:dyDescent="0.25">
      <c r="A9" s="18" t="s">
        <v>21</v>
      </c>
      <c r="B9" s="7" t="s">
        <v>85</v>
      </c>
      <c r="C9" s="6"/>
      <c r="D9" s="8">
        <f>+D10+D12</f>
        <v>11.6</v>
      </c>
      <c r="E9" s="15">
        <f>+E10+E12</f>
        <v>11.6</v>
      </c>
      <c r="F9" s="8">
        <f>+F10+F12</f>
        <v>1.6</v>
      </c>
      <c r="G9" s="8">
        <f>+G10+G12</f>
        <v>0</v>
      </c>
      <c r="H9" s="8"/>
      <c r="I9" s="8">
        <f t="shared" si="0"/>
        <v>10</v>
      </c>
      <c r="J9" s="8">
        <f>+J10+J12</f>
        <v>0</v>
      </c>
      <c r="K9" s="8">
        <f>+K10+K12</f>
        <v>0</v>
      </c>
      <c r="L9" s="9"/>
      <c r="M9" s="8">
        <f>+M10+M12</f>
        <v>11.6</v>
      </c>
    </row>
    <row r="10" spans="1:13" ht="18.75" x14ac:dyDescent="0.25">
      <c r="A10" s="18" t="s">
        <v>86</v>
      </c>
      <c r="B10" s="7" t="s">
        <v>37</v>
      </c>
      <c r="C10" s="6"/>
      <c r="D10" s="8">
        <f>+D11</f>
        <v>10</v>
      </c>
      <c r="E10" s="15">
        <f>+E11</f>
        <v>10</v>
      </c>
      <c r="F10" s="8">
        <f>+F11</f>
        <v>0</v>
      </c>
      <c r="G10" s="8">
        <f>+G11</f>
        <v>0</v>
      </c>
      <c r="H10" s="8"/>
      <c r="I10" s="8">
        <f t="shared" si="0"/>
        <v>10</v>
      </c>
      <c r="J10" s="8">
        <f>+J11</f>
        <v>0</v>
      </c>
      <c r="K10" s="8">
        <f>+K11</f>
        <v>0</v>
      </c>
      <c r="L10" s="9"/>
      <c r="M10" s="8">
        <f>+M11</f>
        <v>10</v>
      </c>
    </row>
    <row r="11" spans="1:13" ht="37.5" x14ac:dyDescent="0.25">
      <c r="A11" s="17" t="s">
        <v>87</v>
      </c>
      <c r="B11" s="10" t="s">
        <v>88</v>
      </c>
      <c r="C11" s="11" t="s">
        <v>38</v>
      </c>
      <c r="D11" s="12">
        <v>10</v>
      </c>
      <c r="E11" s="16">
        <v>10</v>
      </c>
      <c r="F11" s="12"/>
      <c r="G11" s="12"/>
      <c r="H11" s="12"/>
      <c r="I11" s="12">
        <f t="shared" si="0"/>
        <v>10</v>
      </c>
      <c r="J11" s="12"/>
      <c r="K11" s="12"/>
      <c r="L11" s="13" t="s">
        <v>13</v>
      </c>
      <c r="M11" s="12">
        <v>10</v>
      </c>
    </row>
    <row r="12" spans="1:13" ht="18.75" x14ac:dyDescent="0.25">
      <c r="A12" s="18" t="s">
        <v>89</v>
      </c>
      <c r="B12" s="7" t="s">
        <v>40</v>
      </c>
      <c r="C12" s="6"/>
      <c r="D12" s="8">
        <f>+D13</f>
        <v>1.6</v>
      </c>
      <c r="E12" s="15">
        <f>+E13</f>
        <v>1.6</v>
      </c>
      <c r="F12" s="8">
        <f>+F13</f>
        <v>1.6</v>
      </c>
      <c r="G12" s="8">
        <f>+G13</f>
        <v>0</v>
      </c>
      <c r="H12" s="8"/>
      <c r="I12" s="8">
        <f t="shared" si="0"/>
        <v>0</v>
      </c>
      <c r="J12" s="8">
        <f>+J13</f>
        <v>0</v>
      </c>
      <c r="K12" s="8">
        <f>+K13</f>
        <v>0</v>
      </c>
      <c r="L12" s="9"/>
      <c r="M12" s="8">
        <f>+M13</f>
        <v>1.6</v>
      </c>
    </row>
    <row r="13" spans="1:13" ht="37.5" x14ac:dyDescent="0.25">
      <c r="A13" s="17" t="s">
        <v>90</v>
      </c>
      <c r="B13" s="10" t="s">
        <v>91</v>
      </c>
      <c r="C13" s="11" t="s">
        <v>41</v>
      </c>
      <c r="D13" s="12">
        <v>1.6</v>
      </c>
      <c r="E13" s="16">
        <v>1.6</v>
      </c>
      <c r="F13" s="12">
        <v>1.6</v>
      </c>
      <c r="G13" s="12"/>
      <c r="H13" s="12"/>
      <c r="I13" s="12">
        <f t="shared" si="0"/>
        <v>0</v>
      </c>
      <c r="J13" s="12"/>
      <c r="K13" s="12"/>
      <c r="L13" s="13" t="s">
        <v>4</v>
      </c>
      <c r="M13" s="12">
        <v>1.6</v>
      </c>
    </row>
    <row r="14" spans="1:13" ht="37.5" x14ac:dyDescent="0.25">
      <c r="A14" s="18" t="s">
        <v>23</v>
      </c>
      <c r="B14" s="7" t="s">
        <v>92</v>
      </c>
      <c r="C14" s="6"/>
      <c r="D14" s="8">
        <f>+D15+D16+D17</f>
        <v>803.81999999999994</v>
      </c>
      <c r="E14" s="15">
        <f>+E15+E16+E17</f>
        <v>576.06999999999994</v>
      </c>
      <c r="F14" s="8">
        <f>+F15+F16+F17</f>
        <v>137.31</v>
      </c>
      <c r="G14" s="8">
        <f>+G15+G16+G17</f>
        <v>6.38</v>
      </c>
      <c r="H14" s="8"/>
      <c r="I14" s="8">
        <f t="shared" si="0"/>
        <v>432.37999999999994</v>
      </c>
      <c r="J14" s="8">
        <f>+J15+J16+J17</f>
        <v>160.97</v>
      </c>
      <c r="K14" s="8">
        <f>+K15+K16+K17</f>
        <v>66.78</v>
      </c>
      <c r="L14" s="9"/>
      <c r="M14" s="8">
        <f>+M15+M16+M17</f>
        <v>803.81999999999994</v>
      </c>
    </row>
    <row r="15" spans="1:13" ht="37.5" x14ac:dyDescent="0.25">
      <c r="A15" s="18" t="s">
        <v>93</v>
      </c>
      <c r="B15" s="7" t="s">
        <v>94</v>
      </c>
      <c r="C15" s="6"/>
      <c r="D15" s="8"/>
      <c r="E15" s="15"/>
      <c r="F15" s="8"/>
      <c r="G15" s="8"/>
      <c r="H15" s="8"/>
      <c r="I15" s="8">
        <f t="shared" si="0"/>
        <v>0</v>
      </c>
      <c r="J15" s="8"/>
      <c r="K15" s="8"/>
      <c r="L15" s="9"/>
      <c r="M15" s="8"/>
    </row>
    <row r="16" spans="1:13" ht="37.5" x14ac:dyDescent="0.25">
      <c r="A16" s="18" t="s">
        <v>95</v>
      </c>
      <c r="B16" s="7" t="s">
        <v>96</v>
      </c>
      <c r="C16" s="6"/>
      <c r="D16" s="8"/>
      <c r="E16" s="15"/>
      <c r="F16" s="8"/>
      <c r="G16" s="8"/>
      <c r="H16" s="8"/>
      <c r="I16" s="8">
        <f t="shared" si="0"/>
        <v>0</v>
      </c>
      <c r="J16" s="8"/>
      <c r="K16" s="8"/>
      <c r="L16" s="9"/>
      <c r="M16" s="8"/>
    </row>
    <row r="17" spans="1:13" ht="37.5" x14ac:dyDescent="0.25">
      <c r="A17" s="18" t="s">
        <v>97</v>
      </c>
      <c r="B17" s="7" t="s">
        <v>98</v>
      </c>
      <c r="C17" s="6"/>
      <c r="D17" s="8">
        <f>+D18+D27</f>
        <v>803.81999999999994</v>
      </c>
      <c r="E17" s="15">
        <f>+E18+E27</f>
        <v>576.06999999999994</v>
      </c>
      <c r="F17" s="8">
        <f>+F18+F27</f>
        <v>137.31</v>
      </c>
      <c r="G17" s="8">
        <f>+G18+G27</f>
        <v>6.38</v>
      </c>
      <c r="H17" s="8"/>
      <c r="I17" s="8">
        <f t="shared" si="0"/>
        <v>432.37999999999994</v>
      </c>
      <c r="J17" s="8">
        <f>+J18+J27</f>
        <v>160.97</v>
      </c>
      <c r="K17" s="8">
        <f>+K18+K27</f>
        <v>66.78</v>
      </c>
      <c r="L17" s="9"/>
      <c r="M17" s="8">
        <f>+M18+M27</f>
        <v>803.81999999999994</v>
      </c>
    </row>
    <row r="18" spans="1:13" ht="18.75" x14ac:dyDescent="0.25">
      <c r="A18" s="18" t="s">
        <v>99</v>
      </c>
      <c r="B18" s="7" t="s">
        <v>42</v>
      </c>
      <c r="C18" s="6"/>
      <c r="D18" s="8">
        <f>+D19+D20+D21+D22+D23+D24+D25+D26</f>
        <v>437.03999999999996</v>
      </c>
      <c r="E18" s="15">
        <f>+E19+E20+E21+E22+E23+E24+E25+E26</f>
        <v>282.7</v>
      </c>
      <c r="F18" s="8">
        <f>+F19+F20+F21+F22+F23+F24+F25+F26</f>
        <v>65.03</v>
      </c>
      <c r="G18" s="8">
        <f>+G19+G20+G21+G22+G23+G24+G25+G26</f>
        <v>0</v>
      </c>
      <c r="H18" s="8"/>
      <c r="I18" s="8">
        <f t="shared" si="0"/>
        <v>217.67</v>
      </c>
      <c r="J18" s="8">
        <f>+J19+J20+J21+J22+J23+J24+J25+J26</f>
        <v>118.15</v>
      </c>
      <c r="K18" s="8">
        <f>+K19+K20+K21+K22+K23+K24+K25+K26</f>
        <v>36.19</v>
      </c>
      <c r="L18" s="9"/>
      <c r="M18" s="8">
        <f>+M19+M20+M21+M22+M23+M24+M25+M26</f>
        <v>437.03999999999996</v>
      </c>
    </row>
    <row r="19" spans="1:13" ht="37.5" x14ac:dyDescent="0.25">
      <c r="A19" s="17" t="s">
        <v>100</v>
      </c>
      <c r="B19" s="10" t="s">
        <v>101</v>
      </c>
      <c r="C19" s="11" t="s">
        <v>43</v>
      </c>
      <c r="D19" s="12">
        <v>15</v>
      </c>
      <c r="E19" s="16">
        <v>12</v>
      </c>
      <c r="F19" s="12">
        <v>2</v>
      </c>
      <c r="G19" s="12"/>
      <c r="H19" s="12"/>
      <c r="I19" s="12">
        <f t="shared" si="0"/>
        <v>10</v>
      </c>
      <c r="J19" s="12">
        <v>3</v>
      </c>
      <c r="K19" s="12"/>
      <c r="L19" s="13" t="s">
        <v>2</v>
      </c>
      <c r="M19" s="12">
        <v>15</v>
      </c>
    </row>
    <row r="20" spans="1:13" ht="37.5" x14ac:dyDescent="0.25">
      <c r="A20" s="17" t="s">
        <v>102</v>
      </c>
      <c r="B20" s="10" t="s">
        <v>103</v>
      </c>
      <c r="C20" s="11" t="s">
        <v>43</v>
      </c>
      <c r="D20" s="12">
        <v>38</v>
      </c>
      <c r="E20" s="16">
        <v>25</v>
      </c>
      <c r="F20" s="12">
        <v>9</v>
      </c>
      <c r="G20" s="12"/>
      <c r="H20" s="12"/>
      <c r="I20" s="12">
        <f t="shared" si="0"/>
        <v>16</v>
      </c>
      <c r="J20" s="12">
        <v>11</v>
      </c>
      <c r="K20" s="12">
        <v>2</v>
      </c>
      <c r="L20" s="13" t="s">
        <v>2</v>
      </c>
      <c r="M20" s="12">
        <v>38</v>
      </c>
    </row>
    <row r="21" spans="1:13" ht="37.5" x14ac:dyDescent="0.25">
      <c r="A21" s="17" t="s">
        <v>104</v>
      </c>
      <c r="B21" s="10" t="s">
        <v>105</v>
      </c>
      <c r="C21" s="11" t="s">
        <v>43</v>
      </c>
      <c r="D21" s="12">
        <v>30</v>
      </c>
      <c r="E21" s="16"/>
      <c r="F21" s="12"/>
      <c r="G21" s="12"/>
      <c r="H21" s="12"/>
      <c r="I21" s="12">
        <f t="shared" si="0"/>
        <v>0</v>
      </c>
      <c r="J21" s="12"/>
      <c r="K21" s="12">
        <v>30</v>
      </c>
      <c r="L21" s="13" t="s">
        <v>2</v>
      </c>
      <c r="M21" s="12">
        <v>30</v>
      </c>
    </row>
    <row r="22" spans="1:13" ht="37.5" x14ac:dyDescent="0.25">
      <c r="A22" s="17" t="s">
        <v>106</v>
      </c>
      <c r="B22" s="10" t="s">
        <v>107</v>
      </c>
      <c r="C22" s="11" t="s">
        <v>43</v>
      </c>
      <c r="D22" s="12">
        <v>20</v>
      </c>
      <c r="E22" s="16">
        <v>10</v>
      </c>
      <c r="F22" s="12"/>
      <c r="G22" s="12"/>
      <c r="H22" s="12"/>
      <c r="I22" s="12">
        <f t="shared" si="0"/>
        <v>10</v>
      </c>
      <c r="J22" s="12">
        <v>7</v>
      </c>
      <c r="K22" s="12">
        <v>3</v>
      </c>
      <c r="L22" s="13" t="s">
        <v>9</v>
      </c>
      <c r="M22" s="12">
        <v>20</v>
      </c>
    </row>
    <row r="23" spans="1:13" ht="37.5" x14ac:dyDescent="0.25">
      <c r="A23" s="17" t="s">
        <v>108</v>
      </c>
      <c r="B23" s="10" t="s">
        <v>109</v>
      </c>
      <c r="C23" s="11" t="s">
        <v>43</v>
      </c>
      <c r="D23" s="12">
        <v>97</v>
      </c>
      <c r="E23" s="16">
        <v>94</v>
      </c>
      <c r="F23" s="12"/>
      <c r="G23" s="12"/>
      <c r="H23" s="12"/>
      <c r="I23" s="12">
        <f t="shared" si="0"/>
        <v>94</v>
      </c>
      <c r="J23" s="12">
        <v>3</v>
      </c>
      <c r="K23" s="12"/>
      <c r="L23" s="13" t="s">
        <v>110</v>
      </c>
      <c r="M23" s="12">
        <v>97</v>
      </c>
    </row>
    <row r="24" spans="1:13" ht="37.5" x14ac:dyDescent="0.25">
      <c r="A24" s="17" t="s">
        <v>111</v>
      </c>
      <c r="B24" s="10" t="s">
        <v>112</v>
      </c>
      <c r="C24" s="11" t="s">
        <v>43</v>
      </c>
      <c r="D24" s="12">
        <v>65</v>
      </c>
      <c r="E24" s="16">
        <v>5</v>
      </c>
      <c r="F24" s="12"/>
      <c r="G24" s="12"/>
      <c r="H24" s="12"/>
      <c r="I24" s="12">
        <f t="shared" si="0"/>
        <v>5</v>
      </c>
      <c r="J24" s="12">
        <v>60</v>
      </c>
      <c r="K24" s="12"/>
      <c r="L24" s="13" t="s">
        <v>2</v>
      </c>
      <c r="M24" s="12">
        <v>65</v>
      </c>
    </row>
    <row r="25" spans="1:13" ht="37.5" x14ac:dyDescent="0.25">
      <c r="A25" s="17" t="s">
        <v>113</v>
      </c>
      <c r="B25" s="10" t="s">
        <v>114</v>
      </c>
      <c r="C25" s="11" t="s">
        <v>43</v>
      </c>
      <c r="D25" s="12">
        <v>160.04</v>
      </c>
      <c r="E25" s="16">
        <v>124.69999999999999</v>
      </c>
      <c r="F25" s="12">
        <v>54.03</v>
      </c>
      <c r="G25" s="12"/>
      <c r="H25" s="12"/>
      <c r="I25" s="12">
        <f t="shared" si="0"/>
        <v>70.669999999999987</v>
      </c>
      <c r="J25" s="12">
        <v>34.15</v>
      </c>
      <c r="K25" s="12">
        <v>1.19</v>
      </c>
      <c r="L25" s="13" t="s">
        <v>4</v>
      </c>
      <c r="M25" s="12">
        <v>160.04</v>
      </c>
    </row>
    <row r="26" spans="1:13" ht="75" x14ac:dyDescent="0.25">
      <c r="A26" s="17" t="s">
        <v>115</v>
      </c>
      <c r="B26" s="10" t="s">
        <v>116</v>
      </c>
      <c r="C26" s="11" t="s">
        <v>43</v>
      </c>
      <c r="D26" s="12">
        <v>12</v>
      </c>
      <c r="E26" s="16">
        <v>12</v>
      </c>
      <c r="F26" s="12"/>
      <c r="G26" s="12"/>
      <c r="H26" s="12"/>
      <c r="I26" s="12">
        <f t="shared" si="0"/>
        <v>12</v>
      </c>
      <c r="J26" s="12"/>
      <c r="K26" s="12"/>
      <c r="L26" s="13" t="s">
        <v>4</v>
      </c>
      <c r="M26" s="12">
        <v>12</v>
      </c>
    </row>
    <row r="27" spans="1:13" ht="37.5" x14ac:dyDescent="0.25">
      <c r="A27" s="18" t="s">
        <v>117</v>
      </c>
      <c r="B27" s="7" t="s">
        <v>46</v>
      </c>
      <c r="C27" s="6"/>
      <c r="D27" s="8">
        <f>+D28+D32</f>
        <v>366.78000000000003</v>
      </c>
      <c r="E27" s="15">
        <f>+E28+E32</f>
        <v>293.37</v>
      </c>
      <c r="F27" s="8">
        <f>+F28+F32</f>
        <v>72.28</v>
      </c>
      <c r="G27" s="8">
        <f>+G28+G32</f>
        <v>6.38</v>
      </c>
      <c r="H27" s="8"/>
      <c r="I27" s="8">
        <f t="shared" si="0"/>
        <v>214.71</v>
      </c>
      <c r="J27" s="8">
        <f>+J28+J32</f>
        <v>42.819999999999993</v>
      </c>
      <c r="K27" s="8">
        <f>+K28+K32</f>
        <v>30.590000000000003</v>
      </c>
      <c r="L27" s="9"/>
      <c r="M27" s="8">
        <f>+M28+M32</f>
        <v>366.78000000000003</v>
      </c>
    </row>
    <row r="28" spans="1:13" ht="18.75" x14ac:dyDescent="0.25">
      <c r="A28" s="18" t="s">
        <v>118</v>
      </c>
      <c r="B28" s="7" t="s">
        <v>47</v>
      </c>
      <c r="C28" s="6"/>
      <c r="D28" s="8">
        <f>+D29+D30+D31</f>
        <v>120.04</v>
      </c>
      <c r="E28" s="15">
        <f>+E29+E30+E31</f>
        <v>99.38</v>
      </c>
      <c r="F28" s="8">
        <f>+F29+F30+F31</f>
        <v>14.41</v>
      </c>
      <c r="G28" s="8">
        <f>+G29+G30+G31</f>
        <v>5</v>
      </c>
      <c r="H28" s="8"/>
      <c r="I28" s="8">
        <f t="shared" si="0"/>
        <v>79.97</v>
      </c>
      <c r="J28" s="8">
        <f>+J29+J30+J31</f>
        <v>8.509999999999998</v>
      </c>
      <c r="K28" s="8">
        <f>+K29+K30+K31</f>
        <v>12.15</v>
      </c>
      <c r="L28" s="9"/>
      <c r="M28" s="8">
        <f>+M29+M30+M31</f>
        <v>120.04</v>
      </c>
    </row>
    <row r="29" spans="1:13" ht="82.5" x14ac:dyDescent="0.25">
      <c r="A29" s="17" t="s">
        <v>119</v>
      </c>
      <c r="B29" s="10" t="s">
        <v>120</v>
      </c>
      <c r="C29" s="11" t="s">
        <v>48</v>
      </c>
      <c r="D29" s="12">
        <v>52.000000000000007</v>
      </c>
      <c r="E29" s="16">
        <v>41.2</v>
      </c>
      <c r="F29" s="12">
        <v>5</v>
      </c>
      <c r="G29" s="12">
        <v>5</v>
      </c>
      <c r="H29" s="12"/>
      <c r="I29" s="12">
        <f t="shared" si="0"/>
        <v>31.200000000000003</v>
      </c>
      <c r="J29" s="12">
        <v>6.7999999999999989</v>
      </c>
      <c r="K29" s="12">
        <v>4</v>
      </c>
      <c r="L29" s="13" t="s">
        <v>121</v>
      </c>
      <c r="M29" s="12">
        <v>52.000000000000007</v>
      </c>
    </row>
    <row r="30" spans="1:13" ht="56.25" x14ac:dyDescent="0.25">
      <c r="A30" s="17" t="s">
        <v>122</v>
      </c>
      <c r="B30" s="10" t="s">
        <v>123</v>
      </c>
      <c r="C30" s="11" t="s">
        <v>48</v>
      </c>
      <c r="D30" s="12">
        <v>39.239999999999995</v>
      </c>
      <c r="E30" s="16">
        <v>36.379999999999995</v>
      </c>
      <c r="F30" s="12">
        <v>1.6099999999999999</v>
      </c>
      <c r="G30" s="12"/>
      <c r="H30" s="12"/>
      <c r="I30" s="12">
        <f t="shared" si="0"/>
        <v>34.769999999999996</v>
      </c>
      <c r="J30" s="12">
        <v>1.71</v>
      </c>
      <c r="K30" s="12">
        <v>1.1499999999999999</v>
      </c>
      <c r="L30" s="13" t="s">
        <v>124</v>
      </c>
      <c r="M30" s="12">
        <v>39.239999999999995</v>
      </c>
    </row>
    <row r="31" spans="1:13" ht="56.25" x14ac:dyDescent="0.25">
      <c r="A31" s="17" t="s">
        <v>125</v>
      </c>
      <c r="B31" s="10" t="s">
        <v>126</v>
      </c>
      <c r="C31" s="11" t="s">
        <v>48</v>
      </c>
      <c r="D31" s="12">
        <v>28.8</v>
      </c>
      <c r="E31" s="16">
        <v>21.8</v>
      </c>
      <c r="F31" s="12">
        <v>7.8</v>
      </c>
      <c r="G31" s="12"/>
      <c r="H31" s="12"/>
      <c r="I31" s="12">
        <f t="shared" si="0"/>
        <v>14</v>
      </c>
      <c r="J31" s="12"/>
      <c r="K31" s="12">
        <v>7</v>
      </c>
      <c r="L31" s="13" t="s">
        <v>2</v>
      </c>
      <c r="M31" s="12">
        <v>28.8</v>
      </c>
    </row>
    <row r="32" spans="1:13" ht="18.75" x14ac:dyDescent="0.25">
      <c r="A32" s="18" t="s">
        <v>127</v>
      </c>
      <c r="B32" s="7" t="s">
        <v>51</v>
      </c>
      <c r="C32" s="6"/>
      <c r="D32" s="8">
        <f>+D33+D34+D35+D36+D37+D38+D39+D40+D41</f>
        <v>246.74</v>
      </c>
      <c r="E32" s="15">
        <f>+E33+E34+E35+E36+E37+E38+E39+E40+E41</f>
        <v>193.99</v>
      </c>
      <c r="F32" s="8">
        <f>+F33+F34+F35+F36+F37+F38+F39+F40+F41</f>
        <v>57.87</v>
      </c>
      <c r="G32" s="8">
        <f>+G33+G34+G35+G36+G37+G38+G39+G40+G41</f>
        <v>1.38</v>
      </c>
      <c r="H32" s="8"/>
      <c r="I32" s="8">
        <f t="shared" si="0"/>
        <v>134.74</v>
      </c>
      <c r="J32" s="8">
        <f>+J33+J34+J35+J36+J37+J38+J39+J40+J41</f>
        <v>34.309999999999995</v>
      </c>
      <c r="K32" s="8">
        <f>+K33+K34+K35+K36+K37+K38+K39+K40+K41</f>
        <v>18.440000000000001</v>
      </c>
      <c r="L32" s="9"/>
      <c r="M32" s="8">
        <f>+M33+M34+M35+M36+M37+M38+M39+M40+M41</f>
        <v>246.74</v>
      </c>
    </row>
    <row r="33" spans="1:13" ht="99" x14ac:dyDescent="0.25">
      <c r="A33" s="17" t="s">
        <v>128</v>
      </c>
      <c r="B33" s="10" t="s">
        <v>129</v>
      </c>
      <c r="C33" s="11" t="s">
        <v>52</v>
      </c>
      <c r="D33" s="12">
        <v>6.85</v>
      </c>
      <c r="E33" s="16">
        <v>6.23</v>
      </c>
      <c r="F33" s="12">
        <v>7.0000000000000007E-2</v>
      </c>
      <c r="G33" s="12">
        <v>1.38</v>
      </c>
      <c r="H33" s="12"/>
      <c r="I33" s="12">
        <f t="shared" si="0"/>
        <v>4.78</v>
      </c>
      <c r="J33" s="12">
        <v>0.18</v>
      </c>
      <c r="K33" s="12">
        <v>0.44000000000000006</v>
      </c>
      <c r="L33" s="13" t="s">
        <v>130</v>
      </c>
      <c r="M33" s="12">
        <v>6.85</v>
      </c>
    </row>
    <row r="34" spans="1:13" ht="56.25" x14ac:dyDescent="0.25">
      <c r="A34" s="17" t="s">
        <v>131</v>
      </c>
      <c r="B34" s="10" t="s">
        <v>132</v>
      </c>
      <c r="C34" s="11" t="s">
        <v>52</v>
      </c>
      <c r="D34" s="12">
        <v>12.84</v>
      </c>
      <c r="E34" s="16">
        <v>12.04</v>
      </c>
      <c r="F34" s="12">
        <v>8.02</v>
      </c>
      <c r="G34" s="12"/>
      <c r="H34" s="12"/>
      <c r="I34" s="12">
        <f t="shared" si="0"/>
        <v>4.0199999999999996</v>
      </c>
      <c r="J34" s="12">
        <v>0.8</v>
      </c>
      <c r="K34" s="12"/>
      <c r="L34" s="13" t="s">
        <v>2</v>
      </c>
      <c r="M34" s="12">
        <v>12.84</v>
      </c>
    </row>
    <row r="35" spans="1:13" ht="37.5" x14ac:dyDescent="0.25">
      <c r="A35" s="17" t="s">
        <v>133</v>
      </c>
      <c r="B35" s="10" t="s">
        <v>134</v>
      </c>
      <c r="C35" s="11" t="s">
        <v>52</v>
      </c>
      <c r="D35" s="12">
        <v>80.260000000000005</v>
      </c>
      <c r="E35" s="16">
        <v>61.65</v>
      </c>
      <c r="F35" s="12">
        <v>6.49</v>
      </c>
      <c r="G35" s="12"/>
      <c r="H35" s="12"/>
      <c r="I35" s="12">
        <f t="shared" si="0"/>
        <v>55.16</v>
      </c>
      <c r="J35" s="12">
        <v>17.53</v>
      </c>
      <c r="K35" s="12">
        <v>1.08</v>
      </c>
      <c r="L35" s="13" t="s">
        <v>2</v>
      </c>
      <c r="M35" s="12">
        <v>80.260000000000005</v>
      </c>
    </row>
    <row r="36" spans="1:13" ht="37.5" x14ac:dyDescent="0.25">
      <c r="A36" s="17" t="s">
        <v>135</v>
      </c>
      <c r="B36" s="10" t="s">
        <v>136</v>
      </c>
      <c r="C36" s="11" t="s">
        <v>52</v>
      </c>
      <c r="D36" s="12">
        <v>49.15</v>
      </c>
      <c r="E36" s="16">
        <v>36.319999999999993</v>
      </c>
      <c r="F36" s="12">
        <v>22.259999999999998</v>
      </c>
      <c r="G36" s="12"/>
      <c r="H36" s="12"/>
      <c r="I36" s="12">
        <f t="shared" si="0"/>
        <v>14.059999999999995</v>
      </c>
      <c r="J36" s="12">
        <v>7.63</v>
      </c>
      <c r="K36" s="12">
        <v>5.2</v>
      </c>
      <c r="L36" s="13" t="s">
        <v>2</v>
      </c>
      <c r="M36" s="12">
        <v>49.15</v>
      </c>
    </row>
    <row r="37" spans="1:13" ht="18.75" x14ac:dyDescent="0.25">
      <c r="A37" s="17" t="s">
        <v>137</v>
      </c>
      <c r="B37" s="10" t="s">
        <v>138</v>
      </c>
      <c r="C37" s="11" t="s">
        <v>52</v>
      </c>
      <c r="D37" s="12">
        <v>45.2</v>
      </c>
      <c r="E37" s="16">
        <v>40.300000000000004</v>
      </c>
      <c r="F37" s="12">
        <v>10.73</v>
      </c>
      <c r="G37" s="12"/>
      <c r="H37" s="12"/>
      <c r="I37" s="12">
        <f t="shared" si="0"/>
        <v>29.570000000000004</v>
      </c>
      <c r="J37" s="12">
        <v>4.6199999999999992</v>
      </c>
      <c r="K37" s="12">
        <v>0.28000000000000003</v>
      </c>
      <c r="L37" s="13" t="s">
        <v>2</v>
      </c>
      <c r="M37" s="12">
        <v>45.2</v>
      </c>
    </row>
    <row r="38" spans="1:13" ht="37.5" x14ac:dyDescent="0.25">
      <c r="A38" s="17" t="s">
        <v>139</v>
      </c>
      <c r="B38" s="10" t="s">
        <v>140</v>
      </c>
      <c r="C38" s="11" t="s">
        <v>52</v>
      </c>
      <c r="D38" s="12">
        <v>12.25</v>
      </c>
      <c r="E38" s="16">
        <v>9.870000000000001</v>
      </c>
      <c r="F38" s="12">
        <v>3.05</v>
      </c>
      <c r="G38" s="12"/>
      <c r="H38" s="12"/>
      <c r="I38" s="12">
        <f t="shared" si="0"/>
        <v>6.8200000000000012</v>
      </c>
      <c r="J38" s="12"/>
      <c r="K38" s="12">
        <v>2.38</v>
      </c>
      <c r="L38" s="13" t="s">
        <v>2</v>
      </c>
      <c r="M38" s="12">
        <v>12.25</v>
      </c>
    </row>
    <row r="39" spans="1:13" ht="18.75" x14ac:dyDescent="0.25">
      <c r="A39" s="17" t="s">
        <v>141</v>
      </c>
      <c r="B39" s="10" t="s">
        <v>142</v>
      </c>
      <c r="C39" s="11" t="s">
        <v>52</v>
      </c>
      <c r="D39" s="12">
        <v>20.68</v>
      </c>
      <c r="E39" s="16">
        <v>9.8000000000000007</v>
      </c>
      <c r="F39" s="12"/>
      <c r="G39" s="12"/>
      <c r="H39" s="12"/>
      <c r="I39" s="12">
        <f t="shared" si="0"/>
        <v>9.8000000000000007</v>
      </c>
      <c r="J39" s="12">
        <v>2</v>
      </c>
      <c r="K39" s="12">
        <v>8.8800000000000008</v>
      </c>
      <c r="L39" s="13" t="s">
        <v>2</v>
      </c>
      <c r="M39" s="12">
        <v>20.68</v>
      </c>
    </row>
    <row r="40" spans="1:13" ht="18.75" x14ac:dyDescent="0.25">
      <c r="A40" s="17" t="s">
        <v>143</v>
      </c>
      <c r="B40" s="10" t="s">
        <v>144</v>
      </c>
      <c r="C40" s="11" t="s">
        <v>52</v>
      </c>
      <c r="D40" s="12">
        <v>9.51</v>
      </c>
      <c r="E40" s="16">
        <v>8.7799999999999994</v>
      </c>
      <c r="F40" s="12">
        <v>4.7300000000000004</v>
      </c>
      <c r="G40" s="12"/>
      <c r="H40" s="12"/>
      <c r="I40" s="12">
        <f t="shared" ref="I40:I71" si="1">E40-SUM(F40:H40)</f>
        <v>4.0499999999999989</v>
      </c>
      <c r="J40" s="12">
        <v>0.55000000000000004</v>
      </c>
      <c r="K40" s="12">
        <v>0.18</v>
      </c>
      <c r="L40" s="13" t="s">
        <v>2</v>
      </c>
      <c r="M40" s="12">
        <v>9.51</v>
      </c>
    </row>
    <row r="41" spans="1:13" ht="37.5" x14ac:dyDescent="0.25">
      <c r="A41" s="17" t="s">
        <v>145</v>
      </c>
      <c r="B41" s="10" t="s">
        <v>146</v>
      </c>
      <c r="C41" s="11" t="s">
        <v>52</v>
      </c>
      <c r="D41" s="12">
        <v>10</v>
      </c>
      <c r="E41" s="16">
        <v>9</v>
      </c>
      <c r="F41" s="12">
        <v>2.52</v>
      </c>
      <c r="G41" s="12"/>
      <c r="H41" s="12"/>
      <c r="I41" s="12">
        <f t="shared" si="1"/>
        <v>6.48</v>
      </c>
      <c r="J41" s="12">
        <v>1</v>
      </c>
      <c r="K41" s="12"/>
      <c r="L41" s="13" t="s">
        <v>2</v>
      </c>
      <c r="M41" s="12">
        <v>10</v>
      </c>
    </row>
    <row r="42" spans="1:13" ht="18.75" x14ac:dyDescent="0.25">
      <c r="A42" s="2" t="s">
        <v>34</v>
      </c>
      <c r="B42" s="7" t="s">
        <v>147</v>
      </c>
      <c r="C42" s="6"/>
      <c r="D42" s="8">
        <f>+D43+D186</f>
        <v>713.3</v>
      </c>
      <c r="E42" s="15">
        <f>+E43+E186</f>
        <v>550.72</v>
      </c>
      <c r="F42" s="8">
        <f>+F43+F186</f>
        <v>37.410000000000011</v>
      </c>
      <c r="G42" s="8">
        <f>+G43+G186</f>
        <v>0</v>
      </c>
      <c r="H42" s="8"/>
      <c r="I42" s="8">
        <f t="shared" si="1"/>
        <v>513.31000000000006</v>
      </c>
      <c r="J42" s="8">
        <f>+J43+J186</f>
        <v>49.05</v>
      </c>
      <c r="K42" s="8">
        <f>+K43+K186</f>
        <v>113.53</v>
      </c>
      <c r="L42" s="9"/>
      <c r="M42" s="8">
        <f>+M43+M186</f>
        <v>713.3</v>
      </c>
    </row>
    <row r="43" spans="1:13" ht="37.5" x14ac:dyDescent="0.25">
      <c r="A43" s="18" t="s">
        <v>36</v>
      </c>
      <c r="B43" s="7" t="s">
        <v>98</v>
      </c>
      <c r="C43" s="6"/>
      <c r="D43" s="8">
        <f>+D44+D46+D48+D51+D53+D118+D162+D165+D167+D170+D173+D182</f>
        <v>601.82999999999993</v>
      </c>
      <c r="E43" s="15">
        <f>+E44+E46+E48+E51+E53+E118+E162+E165+E167+E170+E173+E182</f>
        <v>463.68</v>
      </c>
      <c r="F43" s="8">
        <f>+F44+F46+F48+F51+F53+F118+F162+F165+F167+F170+F173+F182</f>
        <v>35.500000000000007</v>
      </c>
      <c r="G43" s="8">
        <f>+G44+G46+G48+G51+G53+G118+G162+G165+G167+G170+G173+G182</f>
        <v>0</v>
      </c>
      <c r="H43" s="8"/>
      <c r="I43" s="8">
        <f t="shared" si="1"/>
        <v>428.18</v>
      </c>
      <c r="J43" s="8">
        <f>+J44+J46+J48+J51+J53+J118+J162+J165+J167+J170+J173+J182</f>
        <v>39.94</v>
      </c>
      <c r="K43" s="8">
        <f>+K44+K46+K48+K51+K53+K118+K162+K165+K167+K170+K173+K182</f>
        <v>98.21</v>
      </c>
      <c r="L43" s="9"/>
      <c r="M43" s="8">
        <f>+M44+M46+M48+M51+M53+M118+M162+M165+M167+M170+M173+M182</f>
        <v>601.82999999999993</v>
      </c>
    </row>
    <row r="44" spans="1:13" ht="18.75" x14ac:dyDescent="0.25">
      <c r="A44" s="18" t="s">
        <v>148</v>
      </c>
      <c r="B44" s="7" t="s">
        <v>24</v>
      </c>
      <c r="C44" s="6"/>
      <c r="D44" s="8">
        <f>+D45</f>
        <v>98.48</v>
      </c>
      <c r="E44" s="15">
        <f>+E45</f>
        <v>98.48</v>
      </c>
      <c r="F44" s="8">
        <f>+F45</f>
        <v>0</v>
      </c>
      <c r="G44" s="8">
        <f>+G45</f>
        <v>0</v>
      </c>
      <c r="H44" s="8"/>
      <c r="I44" s="8">
        <f t="shared" si="1"/>
        <v>98.48</v>
      </c>
      <c r="J44" s="8">
        <f>+J45</f>
        <v>0</v>
      </c>
      <c r="K44" s="8">
        <f>+K45</f>
        <v>0</v>
      </c>
      <c r="L44" s="9"/>
      <c r="M44" s="8">
        <f>+M45</f>
        <v>98.48</v>
      </c>
    </row>
    <row r="45" spans="1:13" ht="56.25" x14ac:dyDescent="0.25">
      <c r="A45" s="17" t="s">
        <v>149</v>
      </c>
      <c r="B45" s="10" t="s">
        <v>150</v>
      </c>
      <c r="C45" s="11" t="s">
        <v>25</v>
      </c>
      <c r="D45" s="12">
        <v>98.48</v>
      </c>
      <c r="E45" s="16">
        <v>98.48</v>
      </c>
      <c r="F45" s="12"/>
      <c r="G45" s="12"/>
      <c r="H45" s="12"/>
      <c r="I45" s="12">
        <f t="shared" si="1"/>
        <v>98.48</v>
      </c>
      <c r="J45" s="12"/>
      <c r="K45" s="12"/>
      <c r="L45" s="13" t="s">
        <v>5</v>
      </c>
      <c r="M45" s="12">
        <v>98.48</v>
      </c>
    </row>
    <row r="46" spans="1:13" ht="18.75" x14ac:dyDescent="0.25">
      <c r="A46" s="18" t="s">
        <v>151</v>
      </c>
      <c r="B46" s="7" t="s">
        <v>26</v>
      </c>
      <c r="C46" s="6"/>
      <c r="D46" s="8">
        <f>+D47</f>
        <v>188</v>
      </c>
      <c r="E46" s="15">
        <f>+E47</f>
        <v>188</v>
      </c>
      <c r="F46" s="8">
        <f>+F47</f>
        <v>0</v>
      </c>
      <c r="G46" s="8">
        <f>+G47</f>
        <v>0</v>
      </c>
      <c r="H46" s="8"/>
      <c r="I46" s="8">
        <f t="shared" si="1"/>
        <v>188</v>
      </c>
      <c r="J46" s="8">
        <f>+J47</f>
        <v>0</v>
      </c>
      <c r="K46" s="8">
        <f>+K47</f>
        <v>0</v>
      </c>
      <c r="L46" s="9"/>
      <c r="M46" s="8">
        <f>+M47</f>
        <v>188</v>
      </c>
    </row>
    <row r="47" spans="1:13" ht="37.5" x14ac:dyDescent="0.25">
      <c r="A47" s="17" t="s">
        <v>152</v>
      </c>
      <c r="B47" s="10" t="s">
        <v>153</v>
      </c>
      <c r="C47" s="11" t="s">
        <v>27</v>
      </c>
      <c r="D47" s="12">
        <v>188</v>
      </c>
      <c r="E47" s="16">
        <v>188</v>
      </c>
      <c r="F47" s="12"/>
      <c r="G47" s="12"/>
      <c r="H47" s="12"/>
      <c r="I47" s="12">
        <f t="shared" si="1"/>
        <v>188</v>
      </c>
      <c r="J47" s="12"/>
      <c r="K47" s="12"/>
      <c r="L47" s="13" t="s">
        <v>5</v>
      </c>
      <c r="M47" s="12">
        <v>188</v>
      </c>
    </row>
    <row r="48" spans="1:13" ht="18.75" x14ac:dyDescent="0.25">
      <c r="A48" s="18" t="s">
        <v>154</v>
      </c>
      <c r="B48" s="7" t="s">
        <v>30</v>
      </c>
      <c r="C48" s="6"/>
      <c r="D48" s="8">
        <f>+D49+D50</f>
        <v>20.18</v>
      </c>
      <c r="E48" s="15">
        <f>+E49+E50</f>
        <v>0.1</v>
      </c>
      <c r="F48" s="8">
        <f>+F49+F50</f>
        <v>0</v>
      </c>
      <c r="G48" s="8">
        <f>+G49+G50</f>
        <v>0</v>
      </c>
      <c r="H48" s="8"/>
      <c r="I48" s="8">
        <f t="shared" si="1"/>
        <v>0.1</v>
      </c>
      <c r="J48" s="8">
        <f>+J49+J50</f>
        <v>0.02</v>
      </c>
      <c r="K48" s="8">
        <f>+K49+K50</f>
        <v>20.059999999999999</v>
      </c>
      <c r="L48" s="9"/>
      <c r="M48" s="8">
        <f>+M49+M50</f>
        <v>20.18</v>
      </c>
    </row>
    <row r="49" spans="1:13" ht="18.75" x14ac:dyDescent="0.25">
      <c r="A49" s="17" t="s">
        <v>155</v>
      </c>
      <c r="B49" s="10" t="s">
        <v>156</v>
      </c>
      <c r="C49" s="11" t="s">
        <v>31</v>
      </c>
      <c r="D49" s="12">
        <v>1.1400000000000001</v>
      </c>
      <c r="E49" s="16">
        <v>0.1</v>
      </c>
      <c r="F49" s="12"/>
      <c r="G49" s="12"/>
      <c r="H49" s="12"/>
      <c r="I49" s="12">
        <f t="shared" si="1"/>
        <v>0.1</v>
      </c>
      <c r="J49" s="12">
        <v>0.02</v>
      </c>
      <c r="K49" s="12">
        <v>1.02</v>
      </c>
      <c r="L49" s="13" t="s">
        <v>15</v>
      </c>
      <c r="M49" s="12">
        <v>1.1400000000000001</v>
      </c>
    </row>
    <row r="50" spans="1:13" ht="66" x14ac:dyDescent="0.25">
      <c r="A50" s="17" t="s">
        <v>157</v>
      </c>
      <c r="B50" s="10" t="s">
        <v>158</v>
      </c>
      <c r="C50" s="11" t="s">
        <v>31</v>
      </c>
      <c r="D50" s="12">
        <v>19.04</v>
      </c>
      <c r="E50" s="16"/>
      <c r="F50" s="12"/>
      <c r="G50" s="12"/>
      <c r="H50" s="12"/>
      <c r="I50" s="12">
        <f t="shared" si="1"/>
        <v>0</v>
      </c>
      <c r="J50" s="12"/>
      <c r="K50" s="12">
        <v>19.04</v>
      </c>
      <c r="L50" s="13" t="s">
        <v>159</v>
      </c>
      <c r="M50" s="12">
        <v>19.04</v>
      </c>
    </row>
    <row r="51" spans="1:13" ht="18.75" x14ac:dyDescent="0.25">
      <c r="A51" s="18" t="s">
        <v>160</v>
      </c>
      <c r="B51" s="7" t="s">
        <v>32</v>
      </c>
      <c r="C51" s="6"/>
      <c r="D51" s="8">
        <f>+D52</f>
        <v>4.7</v>
      </c>
      <c r="E51" s="15">
        <f>+E52</f>
        <v>4.7</v>
      </c>
      <c r="F51" s="8">
        <f>+F52</f>
        <v>0</v>
      </c>
      <c r="G51" s="8">
        <f>+G52</f>
        <v>0</v>
      </c>
      <c r="H51" s="8"/>
      <c r="I51" s="8">
        <f t="shared" si="1"/>
        <v>4.7</v>
      </c>
      <c r="J51" s="8">
        <f>+J52</f>
        <v>0</v>
      </c>
      <c r="K51" s="8">
        <f>+K52</f>
        <v>0</v>
      </c>
      <c r="L51" s="9"/>
      <c r="M51" s="8">
        <f>+M52</f>
        <v>4.7</v>
      </c>
    </row>
    <row r="52" spans="1:13" ht="56.25" x14ac:dyDescent="0.25">
      <c r="A52" s="17" t="s">
        <v>161</v>
      </c>
      <c r="B52" s="10" t="s">
        <v>162</v>
      </c>
      <c r="C52" s="11" t="s">
        <v>33</v>
      </c>
      <c r="D52" s="12">
        <v>4.7</v>
      </c>
      <c r="E52" s="16">
        <v>4.7</v>
      </c>
      <c r="F52" s="12"/>
      <c r="G52" s="12"/>
      <c r="H52" s="12"/>
      <c r="I52" s="12">
        <f t="shared" si="1"/>
        <v>4.7</v>
      </c>
      <c r="J52" s="12"/>
      <c r="K52" s="12"/>
      <c r="L52" s="13" t="s">
        <v>5</v>
      </c>
      <c r="M52" s="12">
        <v>4.7</v>
      </c>
    </row>
    <row r="53" spans="1:13" ht="37.5" x14ac:dyDescent="0.25">
      <c r="A53" s="18" t="s">
        <v>163</v>
      </c>
      <c r="B53" s="7" t="s">
        <v>46</v>
      </c>
      <c r="C53" s="6"/>
      <c r="D53" s="8">
        <f>+D54+D91+D93+D96+D108+D114</f>
        <v>135.99000000000004</v>
      </c>
      <c r="E53" s="15">
        <f>+E54+E91+E93+E96+E108+E114</f>
        <v>87.629999999999967</v>
      </c>
      <c r="F53" s="8">
        <f>+F54+F91+F93+F96+F108+F114</f>
        <v>21.560000000000002</v>
      </c>
      <c r="G53" s="8">
        <f>+G54+G91+G93+G96+G108+G114</f>
        <v>0</v>
      </c>
      <c r="H53" s="8"/>
      <c r="I53" s="8">
        <f t="shared" si="1"/>
        <v>66.069999999999965</v>
      </c>
      <c r="J53" s="8">
        <f>+J54+J91+J93+J96+J108+J114</f>
        <v>21.95</v>
      </c>
      <c r="K53" s="8">
        <f>+K54+K91+K93+K96+K108+K114</f>
        <v>26.41</v>
      </c>
      <c r="L53" s="9"/>
      <c r="M53" s="8">
        <f>+M54+M91+M93+M96+M108+M114</f>
        <v>135.99000000000004</v>
      </c>
    </row>
    <row r="54" spans="1:13" ht="18.75" x14ac:dyDescent="0.25">
      <c r="A54" s="18" t="s">
        <v>164</v>
      </c>
      <c r="B54" s="7" t="s">
        <v>47</v>
      </c>
      <c r="C54" s="6"/>
      <c r="D54" s="8">
        <f>+D55+D56+D57+D58+D59+D60+D61+D62+D63+D64+D65+D66+D67+D68+D69+D70+D71+D72+D73+D74+D75+D76+D77+D78+D79+D80+D81+D82+D83+D84+D85+D86+D87+D88+D89+D90</f>
        <v>109.87000000000002</v>
      </c>
      <c r="E54" s="15">
        <f>+E55+E56+E57+E58+E59+E60+E61+E62+E63+E64+E65+E66+E67+E68+E69+E70+E71+E72+E73+E74+E75+E76+E77+E78+E79+E80+E81+E82+E83+E84+E85+E86+E87+E88+E89+E90</f>
        <v>71.969999999999985</v>
      </c>
      <c r="F54" s="8">
        <f>+F55+F56+F57+F58+F59+F60+F61+F62+F63+F64+F65+F66+F67+F68+F69+F70+F71+F72+F73+F74+F75+F76+F77+F78+F79+F80+F81+F82+F83+F84+F85+F86+F87+F88+F89+F90</f>
        <v>13.540000000000001</v>
      </c>
      <c r="G54" s="8">
        <f>+G55+G56+G57+G58+G59+G60+G61+G62+G63+G64+G65+G66+G67+G68+G69+G70+G71+G72+G73+G74+G75+G76+G77+G78+G79+G80+G81+G82+G83+G84+G85+G86+G87+G88+G89+G90</f>
        <v>0</v>
      </c>
      <c r="H54" s="8"/>
      <c r="I54" s="8">
        <f t="shared" si="1"/>
        <v>58.429999999999986</v>
      </c>
      <c r="J54" s="8">
        <f>+J55+J56+J57+J58+J59+J60+J61+J62+J63+J64+J65+J66+J67+J68+J69+J70+J71+J72+J73+J74+J75+J76+J77+J78+J79+J80+J81+J82+J83+J84+J85+J86+J87+J88+J89+J90</f>
        <v>16.02</v>
      </c>
      <c r="K54" s="8">
        <f>+K55+K56+K57+K58+K59+K60+K61+K62+K63+K64+K65+K66+K67+K68+K69+K70+K71+K72+K73+K74+K75+K76+K77+K78+K79+K80+K81+K82+K83+K84+K85+K86+K87+K88+K89+K90</f>
        <v>21.88</v>
      </c>
      <c r="L54" s="9"/>
      <c r="M54" s="8">
        <f>+M55+M56+M57+M58+M59+M60+M61+M62+M63+M64+M65+M66+M67+M68+M69+M70+M71+M72+M73+M74+M75+M76+M77+M78+M79+M80+M81+M82+M83+M84+M85+M86+M87+M88+M89+M90</f>
        <v>109.87000000000002</v>
      </c>
    </row>
    <row r="55" spans="1:13" ht="56.25" x14ac:dyDescent="0.25">
      <c r="A55" s="17" t="s">
        <v>165</v>
      </c>
      <c r="B55" s="10" t="s">
        <v>166</v>
      </c>
      <c r="C55" s="11" t="s">
        <v>48</v>
      </c>
      <c r="D55" s="12">
        <v>1.65</v>
      </c>
      <c r="E55" s="16">
        <v>1.65</v>
      </c>
      <c r="F55" s="12"/>
      <c r="G55" s="12"/>
      <c r="H55" s="12"/>
      <c r="I55" s="12">
        <f t="shared" si="1"/>
        <v>1.65</v>
      </c>
      <c r="J55" s="12"/>
      <c r="K55" s="12"/>
      <c r="L55" s="13" t="s">
        <v>2</v>
      </c>
      <c r="M55" s="12">
        <v>1.65</v>
      </c>
    </row>
    <row r="56" spans="1:13" ht="56.25" x14ac:dyDescent="0.25">
      <c r="A56" s="17" t="s">
        <v>167</v>
      </c>
      <c r="B56" s="10" t="s">
        <v>168</v>
      </c>
      <c r="C56" s="11" t="s">
        <v>48</v>
      </c>
      <c r="D56" s="12">
        <v>1.31</v>
      </c>
      <c r="E56" s="16">
        <v>1.31</v>
      </c>
      <c r="F56" s="12">
        <v>1.31</v>
      </c>
      <c r="G56" s="12"/>
      <c r="H56" s="12"/>
      <c r="I56" s="12">
        <f t="shared" si="1"/>
        <v>0</v>
      </c>
      <c r="J56" s="12"/>
      <c r="K56" s="12"/>
      <c r="L56" s="13" t="s">
        <v>10</v>
      </c>
      <c r="M56" s="12">
        <v>1.31</v>
      </c>
    </row>
    <row r="57" spans="1:13" ht="37.5" x14ac:dyDescent="0.25">
      <c r="A57" s="17" t="s">
        <v>169</v>
      </c>
      <c r="B57" s="10" t="s">
        <v>170</v>
      </c>
      <c r="C57" s="11" t="s">
        <v>48</v>
      </c>
      <c r="D57" s="12">
        <v>1.77</v>
      </c>
      <c r="E57" s="16">
        <v>1.4200000000000002</v>
      </c>
      <c r="F57" s="12">
        <v>1.1000000000000001</v>
      </c>
      <c r="G57" s="12"/>
      <c r="H57" s="12"/>
      <c r="I57" s="12">
        <f t="shared" si="1"/>
        <v>0.32000000000000006</v>
      </c>
      <c r="J57" s="12"/>
      <c r="K57" s="12">
        <v>0.35</v>
      </c>
      <c r="L57" s="13" t="s">
        <v>4</v>
      </c>
      <c r="M57" s="12">
        <v>1.77</v>
      </c>
    </row>
    <row r="58" spans="1:13" ht="37.5" x14ac:dyDescent="0.25">
      <c r="A58" s="17" t="s">
        <v>171</v>
      </c>
      <c r="B58" s="10" t="s">
        <v>172</v>
      </c>
      <c r="C58" s="11" t="s">
        <v>48</v>
      </c>
      <c r="D58" s="12">
        <v>2.8200000000000003</v>
      </c>
      <c r="E58" s="16">
        <v>2.8200000000000003</v>
      </c>
      <c r="F58" s="12">
        <v>0.1</v>
      </c>
      <c r="G58" s="12"/>
      <c r="H58" s="12"/>
      <c r="I58" s="12">
        <f t="shared" si="1"/>
        <v>2.72</v>
      </c>
      <c r="J58" s="12"/>
      <c r="K58" s="12"/>
      <c r="L58" s="13" t="s">
        <v>9</v>
      </c>
      <c r="M58" s="12">
        <v>2.8200000000000003</v>
      </c>
    </row>
    <row r="59" spans="1:13" ht="18.75" x14ac:dyDescent="0.25">
      <c r="A59" s="17" t="s">
        <v>173</v>
      </c>
      <c r="B59" s="10" t="s">
        <v>174</v>
      </c>
      <c r="C59" s="11" t="s">
        <v>48</v>
      </c>
      <c r="D59" s="12">
        <v>0.03</v>
      </c>
      <c r="E59" s="16">
        <v>0.03</v>
      </c>
      <c r="F59" s="12"/>
      <c r="G59" s="12"/>
      <c r="H59" s="12"/>
      <c r="I59" s="12">
        <f t="shared" si="1"/>
        <v>0.03</v>
      </c>
      <c r="J59" s="12"/>
      <c r="K59" s="12"/>
      <c r="L59" s="13" t="s">
        <v>15</v>
      </c>
      <c r="M59" s="12">
        <v>0.03</v>
      </c>
    </row>
    <row r="60" spans="1:13" ht="37.5" x14ac:dyDescent="0.25">
      <c r="A60" s="17" t="s">
        <v>175</v>
      </c>
      <c r="B60" s="10" t="s">
        <v>176</v>
      </c>
      <c r="C60" s="11" t="s">
        <v>48</v>
      </c>
      <c r="D60" s="12">
        <v>1.73</v>
      </c>
      <c r="E60" s="16">
        <v>1.73</v>
      </c>
      <c r="F60" s="12">
        <v>1.73</v>
      </c>
      <c r="G60" s="12"/>
      <c r="H60" s="12"/>
      <c r="I60" s="12">
        <f t="shared" si="1"/>
        <v>0</v>
      </c>
      <c r="J60" s="12"/>
      <c r="K60" s="12"/>
      <c r="L60" s="13" t="s">
        <v>8</v>
      </c>
      <c r="M60" s="12">
        <v>1.73</v>
      </c>
    </row>
    <row r="61" spans="1:13" ht="18.75" x14ac:dyDescent="0.25">
      <c r="A61" s="17" t="s">
        <v>177</v>
      </c>
      <c r="B61" s="10" t="s">
        <v>178</v>
      </c>
      <c r="C61" s="11" t="s">
        <v>48</v>
      </c>
      <c r="D61" s="12">
        <v>0.52</v>
      </c>
      <c r="E61" s="16">
        <v>0.52</v>
      </c>
      <c r="F61" s="12"/>
      <c r="G61" s="12"/>
      <c r="H61" s="12"/>
      <c r="I61" s="12">
        <f t="shared" si="1"/>
        <v>0.52</v>
      </c>
      <c r="J61" s="12"/>
      <c r="K61" s="12"/>
      <c r="L61" s="13" t="s">
        <v>11</v>
      </c>
      <c r="M61" s="12">
        <v>0.52</v>
      </c>
    </row>
    <row r="62" spans="1:13" ht="37.5" x14ac:dyDescent="0.25">
      <c r="A62" s="17" t="s">
        <v>179</v>
      </c>
      <c r="B62" s="10" t="s">
        <v>180</v>
      </c>
      <c r="C62" s="11" t="s">
        <v>48</v>
      </c>
      <c r="D62" s="12">
        <v>4.5</v>
      </c>
      <c r="E62" s="16">
        <v>4</v>
      </c>
      <c r="F62" s="12">
        <v>2</v>
      </c>
      <c r="G62" s="12"/>
      <c r="H62" s="12"/>
      <c r="I62" s="12">
        <f t="shared" si="1"/>
        <v>2</v>
      </c>
      <c r="J62" s="12"/>
      <c r="K62" s="12">
        <v>0.5</v>
      </c>
      <c r="L62" s="13" t="s">
        <v>11</v>
      </c>
      <c r="M62" s="12">
        <v>4.5</v>
      </c>
    </row>
    <row r="63" spans="1:13" ht="37.5" x14ac:dyDescent="0.25">
      <c r="A63" s="17" t="s">
        <v>181</v>
      </c>
      <c r="B63" s="10" t="s">
        <v>182</v>
      </c>
      <c r="C63" s="11" t="s">
        <v>48</v>
      </c>
      <c r="D63" s="12">
        <v>0.5</v>
      </c>
      <c r="E63" s="16">
        <v>0.5</v>
      </c>
      <c r="F63" s="12"/>
      <c r="G63" s="12"/>
      <c r="H63" s="12"/>
      <c r="I63" s="12">
        <f t="shared" si="1"/>
        <v>0.5</v>
      </c>
      <c r="J63" s="12"/>
      <c r="K63" s="12"/>
      <c r="L63" s="13" t="s">
        <v>183</v>
      </c>
      <c r="M63" s="12">
        <v>0.5</v>
      </c>
    </row>
    <row r="64" spans="1:13" ht="37.5" x14ac:dyDescent="0.25">
      <c r="A64" s="17" t="s">
        <v>184</v>
      </c>
      <c r="B64" s="10" t="s">
        <v>185</v>
      </c>
      <c r="C64" s="11" t="s">
        <v>48</v>
      </c>
      <c r="D64" s="12">
        <v>2.1800000000000002</v>
      </c>
      <c r="E64" s="16"/>
      <c r="F64" s="12"/>
      <c r="G64" s="12"/>
      <c r="H64" s="12"/>
      <c r="I64" s="12">
        <f t="shared" si="1"/>
        <v>0</v>
      </c>
      <c r="J64" s="12"/>
      <c r="K64" s="12">
        <v>2.1800000000000002</v>
      </c>
      <c r="L64" s="13" t="s">
        <v>8</v>
      </c>
      <c r="M64" s="12">
        <v>2.1800000000000002</v>
      </c>
    </row>
    <row r="65" spans="1:13" ht="56.25" x14ac:dyDescent="0.25">
      <c r="A65" s="17" t="s">
        <v>186</v>
      </c>
      <c r="B65" s="10" t="s">
        <v>187</v>
      </c>
      <c r="C65" s="11" t="s">
        <v>48</v>
      </c>
      <c r="D65" s="12">
        <v>2.7600000000000002</v>
      </c>
      <c r="E65" s="16"/>
      <c r="F65" s="12"/>
      <c r="G65" s="12"/>
      <c r="H65" s="12"/>
      <c r="I65" s="12">
        <f t="shared" si="1"/>
        <v>0</v>
      </c>
      <c r="J65" s="12">
        <v>0.2</v>
      </c>
      <c r="K65" s="12">
        <v>2.56</v>
      </c>
      <c r="L65" s="13" t="s">
        <v>8</v>
      </c>
      <c r="M65" s="12">
        <v>2.7600000000000002</v>
      </c>
    </row>
    <row r="66" spans="1:13" ht="56.25" x14ac:dyDescent="0.25">
      <c r="A66" s="17" t="s">
        <v>188</v>
      </c>
      <c r="B66" s="10" t="s">
        <v>189</v>
      </c>
      <c r="C66" s="11" t="s">
        <v>48</v>
      </c>
      <c r="D66" s="12">
        <v>2.79</v>
      </c>
      <c r="E66" s="16">
        <v>2.74</v>
      </c>
      <c r="F66" s="12">
        <v>1.98</v>
      </c>
      <c r="G66" s="12"/>
      <c r="H66" s="12"/>
      <c r="I66" s="12">
        <f t="shared" si="1"/>
        <v>0.76000000000000023</v>
      </c>
      <c r="J66" s="12"/>
      <c r="K66" s="12">
        <v>0.05</v>
      </c>
      <c r="L66" s="13" t="s">
        <v>4</v>
      </c>
      <c r="M66" s="12">
        <v>2.79</v>
      </c>
    </row>
    <row r="67" spans="1:13" ht="56.25" x14ac:dyDescent="0.25">
      <c r="A67" s="17" t="s">
        <v>190</v>
      </c>
      <c r="B67" s="10" t="s">
        <v>191</v>
      </c>
      <c r="C67" s="11" t="s">
        <v>48</v>
      </c>
      <c r="D67" s="12">
        <v>1.59</v>
      </c>
      <c r="E67" s="16">
        <v>1.59</v>
      </c>
      <c r="F67" s="12">
        <v>1.48</v>
      </c>
      <c r="G67" s="12"/>
      <c r="H67" s="12"/>
      <c r="I67" s="12">
        <f t="shared" si="1"/>
        <v>0.1100000000000001</v>
      </c>
      <c r="J67" s="12"/>
      <c r="K67" s="12"/>
      <c r="L67" s="13" t="s">
        <v>10</v>
      </c>
      <c r="M67" s="12">
        <v>1.59</v>
      </c>
    </row>
    <row r="68" spans="1:13" ht="56.25" x14ac:dyDescent="0.25">
      <c r="A68" s="17" t="s">
        <v>192</v>
      </c>
      <c r="B68" s="10" t="s">
        <v>193</v>
      </c>
      <c r="C68" s="11" t="s">
        <v>48</v>
      </c>
      <c r="D68" s="12">
        <v>2.36</v>
      </c>
      <c r="E68" s="16">
        <v>0.56999999999999995</v>
      </c>
      <c r="F68" s="12"/>
      <c r="G68" s="12"/>
      <c r="H68" s="12"/>
      <c r="I68" s="12">
        <f t="shared" si="1"/>
        <v>0.56999999999999995</v>
      </c>
      <c r="J68" s="12"/>
      <c r="K68" s="12">
        <v>1.79</v>
      </c>
      <c r="L68" s="13" t="s">
        <v>8</v>
      </c>
      <c r="M68" s="12">
        <v>2.36</v>
      </c>
    </row>
    <row r="69" spans="1:13" ht="37.5" x14ac:dyDescent="0.25">
      <c r="A69" s="17" t="s">
        <v>194</v>
      </c>
      <c r="B69" s="10" t="s">
        <v>195</v>
      </c>
      <c r="C69" s="11" t="s">
        <v>48</v>
      </c>
      <c r="D69" s="12">
        <v>1.94</v>
      </c>
      <c r="E69" s="16"/>
      <c r="F69" s="12"/>
      <c r="G69" s="12"/>
      <c r="H69" s="12"/>
      <c r="I69" s="12">
        <f t="shared" si="1"/>
        <v>0</v>
      </c>
      <c r="J69" s="12"/>
      <c r="K69" s="12">
        <v>1.94</v>
      </c>
      <c r="L69" s="13" t="s">
        <v>8</v>
      </c>
      <c r="M69" s="12">
        <v>1.94</v>
      </c>
    </row>
    <row r="70" spans="1:13" ht="56.25" x14ac:dyDescent="0.25">
      <c r="A70" s="17" t="s">
        <v>196</v>
      </c>
      <c r="B70" s="10" t="s">
        <v>197</v>
      </c>
      <c r="C70" s="11" t="s">
        <v>48</v>
      </c>
      <c r="D70" s="12">
        <v>1.8199999999999998</v>
      </c>
      <c r="E70" s="16">
        <v>1.18</v>
      </c>
      <c r="F70" s="12">
        <v>1.18</v>
      </c>
      <c r="G70" s="12"/>
      <c r="H70" s="12"/>
      <c r="I70" s="12">
        <f t="shared" si="1"/>
        <v>0</v>
      </c>
      <c r="J70" s="12">
        <v>0.64</v>
      </c>
      <c r="K70" s="12"/>
      <c r="L70" s="13" t="s">
        <v>8</v>
      </c>
      <c r="M70" s="12">
        <v>1.8199999999999998</v>
      </c>
    </row>
    <row r="71" spans="1:13" ht="37.5" x14ac:dyDescent="0.25">
      <c r="A71" s="17" t="s">
        <v>198</v>
      </c>
      <c r="B71" s="10" t="s">
        <v>199</v>
      </c>
      <c r="C71" s="11" t="s">
        <v>48</v>
      </c>
      <c r="D71" s="12">
        <v>11</v>
      </c>
      <c r="E71" s="16">
        <v>1</v>
      </c>
      <c r="F71" s="12"/>
      <c r="G71" s="12"/>
      <c r="H71" s="12"/>
      <c r="I71" s="12">
        <f t="shared" si="1"/>
        <v>1</v>
      </c>
      <c r="J71" s="12">
        <v>10</v>
      </c>
      <c r="K71" s="12"/>
      <c r="L71" s="13" t="s">
        <v>2</v>
      </c>
      <c r="M71" s="12">
        <v>11</v>
      </c>
    </row>
    <row r="72" spans="1:13" ht="37.5" x14ac:dyDescent="0.25">
      <c r="A72" s="17" t="s">
        <v>200</v>
      </c>
      <c r="B72" s="10" t="s">
        <v>201</v>
      </c>
      <c r="C72" s="11" t="s">
        <v>48</v>
      </c>
      <c r="D72" s="12">
        <v>1.2</v>
      </c>
      <c r="E72" s="16">
        <v>1.2</v>
      </c>
      <c r="F72" s="12"/>
      <c r="G72" s="12"/>
      <c r="H72" s="12"/>
      <c r="I72" s="12">
        <f t="shared" ref="I72:I103" si="2">E72-SUM(F72:H72)</f>
        <v>1.2</v>
      </c>
      <c r="J72" s="12"/>
      <c r="K72" s="12"/>
      <c r="L72" s="13" t="s">
        <v>11</v>
      </c>
      <c r="M72" s="12">
        <v>1.2</v>
      </c>
    </row>
    <row r="73" spans="1:13" ht="56.25" x14ac:dyDescent="0.25">
      <c r="A73" s="17" t="s">
        <v>202</v>
      </c>
      <c r="B73" s="10" t="s">
        <v>203</v>
      </c>
      <c r="C73" s="11" t="s">
        <v>48</v>
      </c>
      <c r="D73" s="12">
        <v>1.2</v>
      </c>
      <c r="E73" s="16"/>
      <c r="F73" s="12"/>
      <c r="G73" s="12"/>
      <c r="H73" s="12"/>
      <c r="I73" s="12">
        <f t="shared" si="2"/>
        <v>0</v>
      </c>
      <c r="J73" s="12"/>
      <c r="K73" s="12">
        <v>1.2</v>
      </c>
      <c r="L73" s="13" t="s">
        <v>11</v>
      </c>
      <c r="M73" s="12">
        <v>1.2</v>
      </c>
    </row>
    <row r="74" spans="1:13" ht="37.5" x14ac:dyDescent="0.25">
      <c r="A74" s="17" t="s">
        <v>204</v>
      </c>
      <c r="B74" s="10" t="s">
        <v>205</v>
      </c>
      <c r="C74" s="11" t="s">
        <v>48</v>
      </c>
      <c r="D74" s="12">
        <v>3</v>
      </c>
      <c r="E74" s="16"/>
      <c r="F74" s="12"/>
      <c r="G74" s="12"/>
      <c r="H74" s="12"/>
      <c r="I74" s="12">
        <f t="shared" si="2"/>
        <v>0</v>
      </c>
      <c r="J74" s="12"/>
      <c r="K74" s="12">
        <v>3</v>
      </c>
      <c r="L74" s="13" t="s">
        <v>11</v>
      </c>
      <c r="M74" s="12">
        <v>3</v>
      </c>
    </row>
    <row r="75" spans="1:13" ht="18.75" x14ac:dyDescent="0.25">
      <c r="A75" s="17" t="s">
        <v>206</v>
      </c>
      <c r="B75" s="10" t="s">
        <v>207</v>
      </c>
      <c r="C75" s="11" t="s">
        <v>48</v>
      </c>
      <c r="D75" s="12">
        <v>2.2000000000000002</v>
      </c>
      <c r="E75" s="16">
        <v>0.5</v>
      </c>
      <c r="F75" s="12"/>
      <c r="G75" s="12"/>
      <c r="H75" s="12"/>
      <c r="I75" s="12">
        <f t="shared" si="2"/>
        <v>0.5</v>
      </c>
      <c r="J75" s="12"/>
      <c r="K75" s="12">
        <v>1.7</v>
      </c>
      <c r="L75" s="13" t="s">
        <v>11</v>
      </c>
      <c r="M75" s="12">
        <v>2.2000000000000002</v>
      </c>
    </row>
    <row r="76" spans="1:13" ht="56.25" x14ac:dyDescent="0.25">
      <c r="A76" s="17" t="s">
        <v>208</v>
      </c>
      <c r="B76" s="10" t="s">
        <v>209</v>
      </c>
      <c r="C76" s="11" t="s">
        <v>48</v>
      </c>
      <c r="D76" s="12">
        <v>1.92</v>
      </c>
      <c r="E76" s="16">
        <v>1.92</v>
      </c>
      <c r="F76" s="12"/>
      <c r="G76" s="12"/>
      <c r="H76" s="12"/>
      <c r="I76" s="12">
        <f t="shared" si="2"/>
        <v>1.92</v>
      </c>
      <c r="J76" s="12"/>
      <c r="K76" s="12"/>
      <c r="L76" s="13" t="s">
        <v>11</v>
      </c>
      <c r="M76" s="12">
        <v>1.92</v>
      </c>
    </row>
    <row r="77" spans="1:13" ht="56.25" x14ac:dyDescent="0.25">
      <c r="A77" s="17" t="s">
        <v>210</v>
      </c>
      <c r="B77" s="10" t="s">
        <v>211</v>
      </c>
      <c r="C77" s="11" t="s">
        <v>48</v>
      </c>
      <c r="D77" s="12">
        <v>9.5</v>
      </c>
      <c r="E77" s="16">
        <v>7.83</v>
      </c>
      <c r="F77" s="12"/>
      <c r="G77" s="12"/>
      <c r="H77" s="12"/>
      <c r="I77" s="12">
        <f t="shared" si="2"/>
        <v>7.83</v>
      </c>
      <c r="J77" s="12">
        <v>1.35</v>
      </c>
      <c r="K77" s="12">
        <v>0.32</v>
      </c>
      <c r="L77" s="13" t="s">
        <v>11</v>
      </c>
      <c r="M77" s="12">
        <v>9.5</v>
      </c>
    </row>
    <row r="78" spans="1:13" ht="37.5" x14ac:dyDescent="0.25">
      <c r="A78" s="17" t="s">
        <v>212</v>
      </c>
      <c r="B78" s="10" t="s">
        <v>213</v>
      </c>
      <c r="C78" s="11" t="s">
        <v>48</v>
      </c>
      <c r="D78" s="12">
        <v>1.57</v>
      </c>
      <c r="E78" s="16">
        <v>1.57</v>
      </c>
      <c r="F78" s="12"/>
      <c r="G78" s="12"/>
      <c r="H78" s="12"/>
      <c r="I78" s="12">
        <f t="shared" si="2"/>
        <v>1.57</v>
      </c>
      <c r="J78" s="12"/>
      <c r="K78" s="12"/>
      <c r="L78" s="13" t="s">
        <v>11</v>
      </c>
      <c r="M78" s="12">
        <v>1.57</v>
      </c>
    </row>
    <row r="79" spans="1:13" ht="56.25" x14ac:dyDescent="0.25">
      <c r="A79" s="17" t="s">
        <v>214</v>
      </c>
      <c r="B79" s="10" t="s">
        <v>215</v>
      </c>
      <c r="C79" s="11" t="s">
        <v>48</v>
      </c>
      <c r="D79" s="12">
        <v>2.5499999999999998</v>
      </c>
      <c r="E79" s="16">
        <v>2.5499999999999998</v>
      </c>
      <c r="F79" s="12"/>
      <c r="G79" s="12"/>
      <c r="H79" s="12"/>
      <c r="I79" s="12">
        <f t="shared" si="2"/>
        <v>2.5499999999999998</v>
      </c>
      <c r="J79" s="12"/>
      <c r="K79" s="12"/>
      <c r="L79" s="13" t="s">
        <v>11</v>
      </c>
      <c r="M79" s="12">
        <v>2.5499999999999998</v>
      </c>
    </row>
    <row r="80" spans="1:13" ht="56.25" x14ac:dyDescent="0.25">
      <c r="A80" s="17" t="s">
        <v>216</v>
      </c>
      <c r="B80" s="10" t="s">
        <v>217</v>
      </c>
      <c r="C80" s="11" t="s">
        <v>48</v>
      </c>
      <c r="D80" s="12">
        <v>2.69</v>
      </c>
      <c r="E80" s="16">
        <v>2.66</v>
      </c>
      <c r="F80" s="12">
        <v>2.66</v>
      </c>
      <c r="G80" s="12"/>
      <c r="H80" s="12"/>
      <c r="I80" s="12">
        <f t="shared" si="2"/>
        <v>0</v>
      </c>
      <c r="J80" s="12">
        <v>0.03</v>
      </c>
      <c r="K80" s="12"/>
      <c r="L80" s="13" t="s">
        <v>11</v>
      </c>
      <c r="M80" s="12">
        <v>2.69</v>
      </c>
    </row>
    <row r="81" spans="1:13" ht="37.5" x14ac:dyDescent="0.25">
      <c r="A81" s="17" t="s">
        <v>218</v>
      </c>
      <c r="B81" s="10" t="s">
        <v>219</v>
      </c>
      <c r="C81" s="11" t="s">
        <v>48</v>
      </c>
      <c r="D81" s="12">
        <v>1.65</v>
      </c>
      <c r="E81" s="16"/>
      <c r="F81" s="12"/>
      <c r="G81" s="12"/>
      <c r="H81" s="12"/>
      <c r="I81" s="12">
        <f t="shared" si="2"/>
        <v>0</v>
      </c>
      <c r="J81" s="12"/>
      <c r="K81" s="12">
        <v>1.65</v>
      </c>
      <c r="L81" s="13" t="s">
        <v>11</v>
      </c>
      <c r="M81" s="12">
        <v>1.65</v>
      </c>
    </row>
    <row r="82" spans="1:13" ht="56.25" x14ac:dyDescent="0.25">
      <c r="A82" s="17" t="s">
        <v>220</v>
      </c>
      <c r="B82" s="10" t="s">
        <v>221</v>
      </c>
      <c r="C82" s="11" t="s">
        <v>48</v>
      </c>
      <c r="D82" s="12">
        <v>2.4</v>
      </c>
      <c r="E82" s="16"/>
      <c r="F82" s="12"/>
      <c r="G82" s="12"/>
      <c r="H82" s="12"/>
      <c r="I82" s="12">
        <f t="shared" si="2"/>
        <v>0</v>
      </c>
      <c r="J82" s="12"/>
      <c r="K82" s="12">
        <v>2.4</v>
      </c>
      <c r="L82" s="13" t="s">
        <v>11</v>
      </c>
      <c r="M82" s="12">
        <v>2.4</v>
      </c>
    </row>
    <row r="83" spans="1:13" ht="56.25" x14ac:dyDescent="0.25">
      <c r="A83" s="17" t="s">
        <v>222</v>
      </c>
      <c r="B83" s="10" t="s">
        <v>223</v>
      </c>
      <c r="C83" s="11" t="s">
        <v>48</v>
      </c>
      <c r="D83" s="12">
        <v>1.94</v>
      </c>
      <c r="E83" s="16">
        <v>0.75</v>
      </c>
      <c r="F83" s="12"/>
      <c r="G83" s="12"/>
      <c r="H83" s="12"/>
      <c r="I83" s="12">
        <f t="shared" si="2"/>
        <v>0.75</v>
      </c>
      <c r="J83" s="12"/>
      <c r="K83" s="12">
        <v>1.19</v>
      </c>
      <c r="L83" s="13" t="s">
        <v>11</v>
      </c>
      <c r="M83" s="12">
        <v>1.94</v>
      </c>
    </row>
    <row r="84" spans="1:13" ht="56.25" x14ac:dyDescent="0.25">
      <c r="A84" s="17" t="s">
        <v>224</v>
      </c>
      <c r="B84" s="10" t="s">
        <v>225</v>
      </c>
      <c r="C84" s="11" t="s">
        <v>48</v>
      </c>
      <c r="D84" s="12">
        <v>1.52</v>
      </c>
      <c r="E84" s="16">
        <v>1.1200000000000001</v>
      </c>
      <c r="F84" s="12"/>
      <c r="G84" s="12"/>
      <c r="H84" s="12"/>
      <c r="I84" s="12">
        <f t="shared" si="2"/>
        <v>1.1200000000000001</v>
      </c>
      <c r="J84" s="12">
        <v>0.05</v>
      </c>
      <c r="K84" s="12">
        <v>0.35</v>
      </c>
      <c r="L84" s="13" t="s">
        <v>11</v>
      </c>
      <c r="M84" s="12">
        <v>1.52</v>
      </c>
    </row>
    <row r="85" spans="1:13" ht="56.25" x14ac:dyDescent="0.25">
      <c r="A85" s="17" t="s">
        <v>226</v>
      </c>
      <c r="B85" s="10" t="s">
        <v>227</v>
      </c>
      <c r="C85" s="11" t="s">
        <v>48</v>
      </c>
      <c r="D85" s="12">
        <v>1.6</v>
      </c>
      <c r="E85" s="16">
        <v>0.73</v>
      </c>
      <c r="F85" s="12"/>
      <c r="G85" s="12"/>
      <c r="H85" s="12"/>
      <c r="I85" s="12">
        <f t="shared" si="2"/>
        <v>0.73</v>
      </c>
      <c r="J85" s="12">
        <v>0.17</v>
      </c>
      <c r="K85" s="12">
        <v>0.7</v>
      </c>
      <c r="L85" s="13" t="s">
        <v>11</v>
      </c>
      <c r="M85" s="12">
        <v>1.6</v>
      </c>
    </row>
    <row r="86" spans="1:13" ht="37.5" x14ac:dyDescent="0.25">
      <c r="A86" s="17" t="s">
        <v>228</v>
      </c>
      <c r="B86" s="10" t="s">
        <v>229</v>
      </c>
      <c r="C86" s="11" t="s">
        <v>48</v>
      </c>
      <c r="D86" s="12">
        <v>2.4300000000000002</v>
      </c>
      <c r="E86" s="16">
        <v>1.78</v>
      </c>
      <c r="F86" s="12"/>
      <c r="G86" s="12"/>
      <c r="H86" s="12"/>
      <c r="I86" s="12">
        <f t="shared" si="2"/>
        <v>1.78</v>
      </c>
      <c r="J86" s="12">
        <v>0.65</v>
      </c>
      <c r="K86" s="12"/>
      <c r="L86" s="13" t="s">
        <v>11</v>
      </c>
      <c r="M86" s="12">
        <v>2.4300000000000002</v>
      </c>
    </row>
    <row r="87" spans="1:13" ht="37.5" x14ac:dyDescent="0.25">
      <c r="A87" s="17" t="s">
        <v>230</v>
      </c>
      <c r="B87" s="10" t="s">
        <v>231</v>
      </c>
      <c r="C87" s="11" t="s">
        <v>48</v>
      </c>
      <c r="D87" s="12">
        <v>2.92</v>
      </c>
      <c r="E87" s="16">
        <v>2.4</v>
      </c>
      <c r="F87" s="12"/>
      <c r="G87" s="12"/>
      <c r="H87" s="12"/>
      <c r="I87" s="12">
        <f t="shared" si="2"/>
        <v>2.4</v>
      </c>
      <c r="J87" s="12">
        <v>0.52</v>
      </c>
      <c r="K87" s="12"/>
      <c r="L87" s="13" t="s">
        <v>11</v>
      </c>
      <c r="M87" s="12">
        <v>2.92</v>
      </c>
    </row>
    <row r="88" spans="1:13" ht="37.5" x14ac:dyDescent="0.25">
      <c r="A88" s="17" t="s">
        <v>232</v>
      </c>
      <c r="B88" s="10" t="s">
        <v>233</v>
      </c>
      <c r="C88" s="11" t="s">
        <v>48</v>
      </c>
      <c r="D88" s="12">
        <v>2.46</v>
      </c>
      <c r="E88" s="16">
        <v>2.4500000000000002</v>
      </c>
      <c r="F88" s="12"/>
      <c r="G88" s="12"/>
      <c r="H88" s="12"/>
      <c r="I88" s="12">
        <f t="shared" si="2"/>
        <v>2.4500000000000002</v>
      </c>
      <c r="J88" s="12">
        <v>0.01</v>
      </c>
      <c r="K88" s="12"/>
      <c r="L88" s="13" t="s">
        <v>11</v>
      </c>
      <c r="M88" s="12">
        <v>2.46</v>
      </c>
    </row>
    <row r="89" spans="1:13" ht="37.5" x14ac:dyDescent="0.25">
      <c r="A89" s="17" t="s">
        <v>234</v>
      </c>
      <c r="B89" s="10" t="s">
        <v>235</v>
      </c>
      <c r="C89" s="11" t="s">
        <v>48</v>
      </c>
      <c r="D89" s="12">
        <v>19.7</v>
      </c>
      <c r="E89" s="16">
        <v>19.7</v>
      </c>
      <c r="F89" s="12"/>
      <c r="G89" s="12"/>
      <c r="H89" s="12"/>
      <c r="I89" s="12">
        <f t="shared" si="2"/>
        <v>19.7</v>
      </c>
      <c r="J89" s="12"/>
      <c r="K89" s="12"/>
      <c r="L89" s="13" t="s">
        <v>5</v>
      </c>
      <c r="M89" s="12">
        <v>19.7</v>
      </c>
    </row>
    <row r="90" spans="1:13" ht="37.5" x14ac:dyDescent="0.25">
      <c r="A90" s="17" t="s">
        <v>236</v>
      </c>
      <c r="B90" s="10" t="s">
        <v>237</v>
      </c>
      <c r="C90" s="11" t="s">
        <v>48</v>
      </c>
      <c r="D90" s="12">
        <v>6.15</v>
      </c>
      <c r="E90" s="16">
        <v>3.75</v>
      </c>
      <c r="F90" s="12"/>
      <c r="G90" s="12"/>
      <c r="H90" s="12"/>
      <c r="I90" s="12">
        <f t="shared" si="2"/>
        <v>3.75</v>
      </c>
      <c r="J90" s="12">
        <v>2.4</v>
      </c>
      <c r="K90" s="12"/>
      <c r="L90" s="13" t="s">
        <v>2</v>
      </c>
      <c r="M90" s="12">
        <v>6.15</v>
      </c>
    </row>
    <row r="91" spans="1:13" ht="18.75" x14ac:dyDescent="0.25">
      <c r="A91" s="18" t="s">
        <v>238</v>
      </c>
      <c r="B91" s="7" t="s">
        <v>49</v>
      </c>
      <c r="C91" s="6"/>
      <c r="D91" s="8">
        <f>+D92</f>
        <v>5.5</v>
      </c>
      <c r="E91" s="15">
        <f>+E92</f>
        <v>1.49</v>
      </c>
      <c r="F91" s="8">
        <f>+F92</f>
        <v>1.49</v>
      </c>
      <c r="G91" s="8">
        <f>+G92</f>
        <v>0</v>
      </c>
      <c r="H91" s="8"/>
      <c r="I91" s="8">
        <f t="shared" si="2"/>
        <v>0</v>
      </c>
      <c r="J91" s="8">
        <f>+J92</f>
        <v>3.1100000000000003</v>
      </c>
      <c r="K91" s="8">
        <f>+K92</f>
        <v>0.9</v>
      </c>
      <c r="L91" s="9"/>
      <c r="M91" s="8">
        <f>+M92</f>
        <v>5.5</v>
      </c>
    </row>
    <row r="92" spans="1:13" ht="37.5" x14ac:dyDescent="0.25">
      <c r="A92" s="17" t="s">
        <v>239</v>
      </c>
      <c r="B92" s="10" t="s">
        <v>240</v>
      </c>
      <c r="C92" s="11" t="s">
        <v>50</v>
      </c>
      <c r="D92" s="12">
        <v>5.5</v>
      </c>
      <c r="E92" s="16">
        <v>1.49</v>
      </c>
      <c r="F92" s="12">
        <v>1.49</v>
      </c>
      <c r="G92" s="12"/>
      <c r="H92" s="12"/>
      <c r="I92" s="12">
        <f t="shared" si="2"/>
        <v>0</v>
      </c>
      <c r="J92" s="12">
        <v>3.1100000000000003</v>
      </c>
      <c r="K92" s="12">
        <v>0.9</v>
      </c>
      <c r="L92" s="13" t="s">
        <v>241</v>
      </c>
      <c r="M92" s="12">
        <v>5.5</v>
      </c>
    </row>
    <row r="93" spans="1:13" ht="18.75" x14ac:dyDescent="0.25">
      <c r="A93" s="18" t="s">
        <v>242</v>
      </c>
      <c r="B93" s="7" t="s">
        <v>53</v>
      </c>
      <c r="C93" s="6"/>
      <c r="D93" s="8">
        <f>+D94+D95</f>
        <v>6.79</v>
      </c>
      <c r="E93" s="15">
        <f>+E94+E95</f>
        <v>3.3200000000000003</v>
      </c>
      <c r="F93" s="8">
        <f>+F94+F95</f>
        <v>0</v>
      </c>
      <c r="G93" s="8">
        <f>+G94+G95</f>
        <v>0</v>
      </c>
      <c r="H93" s="8"/>
      <c r="I93" s="8">
        <f t="shared" si="2"/>
        <v>3.3200000000000003</v>
      </c>
      <c r="J93" s="8">
        <f>+J94+J95</f>
        <v>0.06</v>
      </c>
      <c r="K93" s="8">
        <f>+K94+K95</f>
        <v>3.41</v>
      </c>
      <c r="L93" s="9"/>
      <c r="M93" s="8">
        <f>+M94+M95</f>
        <v>6.79</v>
      </c>
    </row>
    <row r="94" spans="1:13" ht="37.5" x14ac:dyDescent="0.25">
      <c r="A94" s="17" t="s">
        <v>243</v>
      </c>
      <c r="B94" s="10" t="s">
        <v>244</v>
      </c>
      <c r="C94" s="11" t="s">
        <v>54</v>
      </c>
      <c r="D94" s="12">
        <v>1.89</v>
      </c>
      <c r="E94" s="16">
        <v>0.16</v>
      </c>
      <c r="F94" s="12"/>
      <c r="G94" s="12"/>
      <c r="H94" s="12"/>
      <c r="I94" s="12">
        <f t="shared" si="2"/>
        <v>0.16</v>
      </c>
      <c r="J94" s="12">
        <v>0.06</v>
      </c>
      <c r="K94" s="12">
        <v>1.67</v>
      </c>
      <c r="L94" s="13" t="s">
        <v>11</v>
      </c>
      <c r="M94" s="12">
        <v>1.89</v>
      </c>
    </row>
    <row r="95" spans="1:13" ht="37.5" x14ac:dyDescent="0.25">
      <c r="A95" s="17" t="s">
        <v>245</v>
      </c>
      <c r="B95" s="10" t="s">
        <v>246</v>
      </c>
      <c r="C95" s="11" t="s">
        <v>54</v>
      </c>
      <c r="D95" s="12">
        <v>4.9000000000000004</v>
      </c>
      <c r="E95" s="16">
        <v>3.16</v>
      </c>
      <c r="F95" s="12"/>
      <c r="G95" s="12"/>
      <c r="H95" s="12"/>
      <c r="I95" s="12">
        <f t="shared" si="2"/>
        <v>3.16</v>
      </c>
      <c r="J95" s="12"/>
      <c r="K95" s="12">
        <v>1.74</v>
      </c>
      <c r="L95" s="13" t="s">
        <v>11</v>
      </c>
      <c r="M95" s="12">
        <v>4.9000000000000004</v>
      </c>
    </row>
    <row r="96" spans="1:13" ht="18.75" x14ac:dyDescent="0.25">
      <c r="A96" s="18" t="s">
        <v>247</v>
      </c>
      <c r="B96" s="7" t="s">
        <v>55</v>
      </c>
      <c r="C96" s="6"/>
      <c r="D96" s="8">
        <f>+D97+D98+D99+D100+D101+D102+D103+D104+D105+D106+D107</f>
        <v>2.9300000000000006</v>
      </c>
      <c r="E96" s="15">
        <f>+E97+E98+E99+E100+E101+E102+E103+E104+E105+E106+E107</f>
        <v>2</v>
      </c>
      <c r="F96" s="8">
        <f>+F97+F98+F99+F100+F101+F102+F103+F104+F105+F106+F107</f>
        <v>1.48</v>
      </c>
      <c r="G96" s="8">
        <f>+G97+G98+G99+G100+G101+G102+G103+G104+G105+G106+G107</f>
        <v>0</v>
      </c>
      <c r="H96" s="8"/>
      <c r="I96" s="8">
        <f t="shared" si="2"/>
        <v>0.52</v>
      </c>
      <c r="J96" s="8">
        <f>+J97+J98+J99+J100+J101+J102+J103+J104+J105+J106+J107</f>
        <v>0.81000000000000016</v>
      </c>
      <c r="K96" s="8">
        <f>+K97+K98+K99+K100+K101+K102+K103+K104+K105+K106+K107</f>
        <v>0.12</v>
      </c>
      <c r="L96" s="9"/>
      <c r="M96" s="8">
        <f>+M97+M98+M99+M100+M101+M102+M103+M104+M105+M106+M107</f>
        <v>2.9300000000000006</v>
      </c>
    </row>
    <row r="97" spans="1:13" ht="37.5" x14ac:dyDescent="0.25">
      <c r="A97" s="17" t="s">
        <v>248</v>
      </c>
      <c r="B97" s="10" t="s">
        <v>249</v>
      </c>
      <c r="C97" s="11" t="s">
        <v>56</v>
      </c>
      <c r="D97" s="12">
        <v>0.35000000000000003</v>
      </c>
      <c r="E97" s="16">
        <v>0.12</v>
      </c>
      <c r="F97" s="12"/>
      <c r="G97" s="12"/>
      <c r="H97" s="12"/>
      <c r="I97" s="12">
        <f t="shared" si="2"/>
        <v>0.12</v>
      </c>
      <c r="J97" s="12">
        <v>0.22000000000000003</v>
      </c>
      <c r="K97" s="12">
        <v>0.01</v>
      </c>
      <c r="L97" s="13" t="s">
        <v>18</v>
      </c>
      <c r="M97" s="12">
        <v>0.35000000000000003</v>
      </c>
    </row>
    <row r="98" spans="1:13" ht="18.75" x14ac:dyDescent="0.25">
      <c r="A98" s="17" t="s">
        <v>250</v>
      </c>
      <c r="B98" s="10" t="s">
        <v>251</v>
      </c>
      <c r="C98" s="11" t="s">
        <v>56</v>
      </c>
      <c r="D98" s="12">
        <v>0.06</v>
      </c>
      <c r="E98" s="16"/>
      <c r="F98" s="12"/>
      <c r="G98" s="12"/>
      <c r="H98" s="12"/>
      <c r="I98" s="12">
        <f t="shared" si="2"/>
        <v>0</v>
      </c>
      <c r="J98" s="12">
        <v>0.06</v>
      </c>
      <c r="K98" s="12"/>
      <c r="L98" s="13" t="s">
        <v>12</v>
      </c>
      <c r="M98" s="12">
        <v>0.06</v>
      </c>
    </row>
    <row r="99" spans="1:13" ht="18.75" x14ac:dyDescent="0.25">
      <c r="A99" s="17" t="s">
        <v>252</v>
      </c>
      <c r="B99" s="10" t="s">
        <v>253</v>
      </c>
      <c r="C99" s="11" t="s">
        <v>56</v>
      </c>
      <c r="D99" s="12">
        <v>0.1</v>
      </c>
      <c r="E99" s="16"/>
      <c r="F99" s="12"/>
      <c r="G99" s="12"/>
      <c r="H99" s="12"/>
      <c r="I99" s="12">
        <f t="shared" si="2"/>
        <v>0</v>
      </c>
      <c r="J99" s="12">
        <v>0.1</v>
      </c>
      <c r="K99" s="12"/>
      <c r="L99" s="13" t="s">
        <v>12</v>
      </c>
      <c r="M99" s="12">
        <v>0.1</v>
      </c>
    </row>
    <row r="100" spans="1:13" ht="37.5" x14ac:dyDescent="0.25">
      <c r="A100" s="17" t="s">
        <v>254</v>
      </c>
      <c r="B100" s="10" t="s">
        <v>255</v>
      </c>
      <c r="C100" s="11" t="s">
        <v>56</v>
      </c>
      <c r="D100" s="12">
        <v>0.29000000000000004</v>
      </c>
      <c r="E100" s="16">
        <v>0.28000000000000003</v>
      </c>
      <c r="F100" s="12">
        <v>0.28000000000000003</v>
      </c>
      <c r="G100" s="12"/>
      <c r="H100" s="12"/>
      <c r="I100" s="12">
        <f t="shared" si="2"/>
        <v>0</v>
      </c>
      <c r="J100" s="12">
        <v>0.01</v>
      </c>
      <c r="K100" s="12"/>
      <c r="L100" s="13" t="s">
        <v>5</v>
      </c>
      <c r="M100" s="12">
        <v>0.29000000000000004</v>
      </c>
    </row>
    <row r="101" spans="1:13" ht="37.5" x14ac:dyDescent="0.25">
      <c r="A101" s="17" t="s">
        <v>256</v>
      </c>
      <c r="B101" s="10" t="s">
        <v>257</v>
      </c>
      <c r="C101" s="11" t="s">
        <v>56</v>
      </c>
      <c r="D101" s="12">
        <v>0.03</v>
      </c>
      <c r="E101" s="16"/>
      <c r="F101" s="12"/>
      <c r="G101" s="12"/>
      <c r="H101" s="12"/>
      <c r="I101" s="12">
        <f t="shared" si="2"/>
        <v>0</v>
      </c>
      <c r="J101" s="12">
        <v>0.03</v>
      </c>
      <c r="K101" s="12"/>
      <c r="L101" s="13" t="s">
        <v>13</v>
      </c>
      <c r="M101" s="12">
        <v>0.03</v>
      </c>
    </row>
    <row r="102" spans="1:13" ht="18.75" x14ac:dyDescent="0.25">
      <c r="A102" s="17" t="s">
        <v>258</v>
      </c>
      <c r="B102" s="10" t="s">
        <v>259</v>
      </c>
      <c r="C102" s="11" t="s">
        <v>56</v>
      </c>
      <c r="D102" s="12">
        <v>0.18000000000000002</v>
      </c>
      <c r="E102" s="16"/>
      <c r="F102" s="12"/>
      <c r="G102" s="12"/>
      <c r="H102" s="12"/>
      <c r="I102" s="12">
        <f t="shared" si="2"/>
        <v>0</v>
      </c>
      <c r="J102" s="12">
        <v>0.18000000000000002</v>
      </c>
      <c r="K102" s="12"/>
      <c r="L102" s="13" t="s">
        <v>15</v>
      </c>
      <c r="M102" s="12">
        <v>0.18000000000000002</v>
      </c>
    </row>
    <row r="103" spans="1:13" ht="37.5" x14ac:dyDescent="0.25">
      <c r="A103" s="17" t="s">
        <v>260</v>
      </c>
      <c r="B103" s="10" t="s">
        <v>261</v>
      </c>
      <c r="C103" s="11" t="s">
        <v>56</v>
      </c>
      <c r="D103" s="12">
        <v>0.09</v>
      </c>
      <c r="E103" s="16">
        <v>0.09</v>
      </c>
      <c r="F103" s="12"/>
      <c r="G103" s="12"/>
      <c r="H103" s="12"/>
      <c r="I103" s="12">
        <f t="shared" si="2"/>
        <v>0.09</v>
      </c>
      <c r="J103" s="12"/>
      <c r="K103" s="12"/>
      <c r="L103" s="13" t="s">
        <v>4</v>
      </c>
      <c r="M103" s="12">
        <v>0.09</v>
      </c>
    </row>
    <row r="104" spans="1:13" ht="37.5" x14ac:dyDescent="0.25">
      <c r="A104" s="17" t="s">
        <v>262</v>
      </c>
      <c r="B104" s="10" t="s">
        <v>263</v>
      </c>
      <c r="C104" s="11" t="s">
        <v>56</v>
      </c>
      <c r="D104" s="12">
        <v>0.55000000000000004</v>
      </c>
      <c r="E104" s="16">
        <v>0.4</v>
      </c>
      <c r="F104" s="12">
        <v>0.4</v>
      </c>
      <c r="G104" s="12"/>
      <c r="H104" s="12"/>
      <c r="I104" s="12">
        <f t="shared" ref="I104:I135" si="3">E104-SUM(F104:H104)</f>
        <v>0</v>
      </c>
      <c r="J104" s="12">
        <v>0.04</v>
      </c>
      <c r="K104" s="12">
        <v>0.11</v>
      </c>
      <c r="L104" s="13" t="s">
        <v>4</v>
      </c>
      <c r="M104" s="12">
        <v>0.55000000000000004</v>
      </c>
    </row>
    <row r="105" spans="1:13" ht="18.75" x14ac:dyDescent="0.25">
      <c r="A105" s="17" t="s">
        <v>264</v>
      </c>
      <c r="B105" s="10" t="s">
        <v>265</v>
      </c>
      <c r="C105" s="11" t="s">
        <v>56</v>
      </c>
      <c r="D105" s="12">
        <v>0.08</v>
      </c>
      <c r="E105" s="16">
        <v>0.08</v>
      </c>
      <c r="F105" s="12"/>
      <c r="G105" s="12"/>
      <c r="H105" s="12"/>
      <c r="I105" s="12">
        <f t="shared" si="3"/>
        <v>0.08</v>
      </c>
      <c r="J105" s="12"/>
      <c r="K105" s="12"/>
      <c r="L105" s="13" t="s">
        <v>16</v>
      </c>
      <c r="M105" s="12">
        <v>0.08</v>
      </c>
    </row>
    <row r="106" spans="1:13" ht="56.25" x14ac:dyDescent="0.25">
      <c r="A106" s="17" t="s">
        <v>266</v>
      </c>
      <c r="B106" s="10" t="s">
        <v>267</v>
      </c>
      <c r="C106" s="11" t="s">
        <v>56</v>
      </c>
      <c r="D106" s="12">
        <v>1</v>
      </c>
      <c r="E106" s="16">
        <v>0.83000000000000007</v>
      </c>
      <c r="F106" s="12">
        <v>0.8</v>
      </c>
      <c r="G106" s="12"/>
      <c r="H106" s="12"/>
      <c r="I106" s="12">
        <f t="shared" si="3"/>
        <v>3.0000000000000027E-2</v>
      </c>
      <c r="J106" s="12">
        <v>0.17</v>
      </c>
      <c r="K106" s="12"/>
      <c r="L106" s="13" t="s">
        <v>6</v>
      </c>
      <c r="M106" s="12">
        <v>1</v>
      </c>
    </row>
    <row r="107" spans="1:13" ht="37.5" x14ac:dyDescent="0.25">
      <c r="A107" s="17" t="s">
        <v>268</v>
      </c>
      <c r="B107" s="10" t="s">
        <v>269</v>
      </c>
      <c r="C107" s="11" t="s">
        <v>56</v>
      </c>
      <c r="D107" s="12">
        <v>0.2</v>
      </c>
      <c r="E107" s="16">
        <v>0.2</v>
      </c>
      <c r="F107" s="12"/>
      <c r="G107" s="12"/>
      <c r="H107" s="12"/>
      <c r="I107" s="12">
        <f t="shared" si="3"/>
        <v>0.2</v>
      </c>
      <c r="J107" s="12"/>
      <c r="K107" s="12"/>
      <c r="L107" s="13" t="s">
        <v>5</v>
      </c>
      <c r="M107" s="12">
        <v>0.2</v>
      </c>
    </row>
    <row r="108" spans="1:13" ht="18.75" x14ac:dyDescent="0.25">
      <c r="A108" s="18" t="s">
        <v>270</v>
      </c>
      <c r="B108" s="7" t="s">
        <v>57</v>
      </c>
      <c r="C108" s="6"/>
      <c r="D108" s="8">
        <f>+D109+D110+D111+D112+D113</f>
        <v>6.2799999999999994</v>
      </c>
      <c r="E108" s="15">
        <f>+E109+E110+E111+E112+E113</f>
        <v>4.83</v>
      </c>
      <c r="F108" s="8">
        <f>+F109+F110+F111+F112+F113</f>
        <v>3.1900000000000004</v>
      </c>
      <c r="G108" s="8">
        <f>+G109+G110+G111+G112+G113</f>
        <v>0</v>
      </c>
      <c r="H108" s="8"/>
      <c r="I108" s="8">
        <f t="shared" si="3"/>
        <v>1.6399999999999997</v>
      </c>
      <c r="J108" s="8">
        <f>+J109+J110+J111+J112+J113</f>
        <v>1.35</v>
      </c>
      <c r="K108" s="8">
        <f>+K109+K110+K111+K112+K113</f>
        <v>0.1</v>
      </c>
      <c r="L108" s="9"/>
      <c r="M108" s="8">
        <f>+M109+M110+M111+M112+M113</f>
        <v>6.2799999999999994</v>
      </c>
    </row>
    <row r="109" spans="1:13" ht="37.5" x14ac:dyDescent="0.25">
      <c r="A109" s="17" t="s">
        <v>271</v>
      </c>
      <c r="B109" s="10" t="s">
        <v>272</v>
      </c>
      <c r="C109" s="11" t="s">
        <v>58</v>
      </c>
      <c r="D109" s="12">
        <v>2</v>
      </c>
      <c r="E109" s="16">
        <v>1.8</v>
      </c>
      <c r="F109" s="12">
        <v>1.7</v>
      </c>
      <c r="G109" s="12"/>
      <c r="H109" s="12"/>
      <c r="I109" s="12">
        <f t="shared" si="3"/>
        <v>0.10000000000000009</v>
      </c>
      <c r="J109" s="12">
        <v>0.1</v>
      </c>
      <c r="K109" s="12">
        <v>0.1</v>
      </c>
      <c r="L109" s="13" t="s">
        <v>2</v>
      </c>
      <c r="M109" s="12">
        <v>2</v>
      </c>
    </row>
    <row r="110" spans="1:13" ht="18.75" x14ac:dyDescent="0.25">
      <c r="A110" s="17" t="s">
        <v>273</v>
      </c>
      <c r="B110" s="10" t="s">
        <v>274</v>
      </c>
      <c r="C110" s="11" t="s">
        <v>58</v>
      </c>
      <c r="D110" s="12">
        <v>1</v>
      </c>
      <c r="E110" s="16"/>
      <c r="F110" s="12"/>
      <c r="G110" s="12"/>
      <c r="H110" s="12"/>
      <c r="I110" s="12">
        <f t="shared" si="3"/>
        <v>0</v>
      </c>
      <c r="J110" s="12">
        <v>1</v>
      </c>
      <c r="K110" s="12"/>
      <c r="L110" s="13" t="s">
        <v>7</v>
      </c>
      <c r="M110" s="12">
        <v>1</v>
      </c>
    </row>
    <row r="111" spans="1:13" ht="37.5" x14ac:dyDescent="0.25">
      <c r="A111" s="17" t="s">
        <v>275</v>
      </c>
      <c r="B111" s="10" t="s">
        <v>276</v>
      </c>
      <c r="C111" s="11" t="s">
        <v>58</v>
      </c>
      <c r="D111" s="12">
        <v>1.5</v>
      </c>
      <c r="E111" s="16">
        <v>1.5</v>
      </c>
      <c r="F111" s="12"/>
      <c r="G111" s="12"/>
      <c r="H111" s="12"/>
      <c r="I111" s="12">
        <f t="shared" si="3"/>
        <v>1.5</v>
      </c>
      <c r="J111" s="12"/>
      <c r="K111" s="12"/>
      <c r="L111" s="13" t="s">
        <v>18</v>
      </c>
      <c r="M111" s="12">
        <v>1.5</v>
      </c>
    </row>
    <row r="112" spans="1:13" ht="37.5" x14ac:dyDescent="0.25">
      <c r="A112" s="17" t="s">
        <v>277</v>
      </c>
      <c r="B112" s="10" t="s">
        <v>278</v>
      </c>
      <c r="C112" s="11" t="s">
        <v>58</v>
      </c>
      <c r="D112" s="12">
        <v>1.47</v>
      </c>
      <c r="E112" s="16">
        <v>1.29</v>
      </c>
      <c r="F112" s="12">
        <v>1.29</v>
      </c>
      <c r="G112" s="12"/>
      <c r="H112" s="12"/>
      <c r="I112" s="12">
        <f t="shared" si="3"/>
        <v>0</v>
      </c>
      <c r="J112" s="12">
        <v>0.18</v>
      </c>
      <c r="K112" s="12"/>
      <c r="L112" s="13" t="s">
        <v>8</v>
      </c>
      <c r="M112" s="12">
        <v>1.47</v>
      </c>
    </row>
    <row r="113" spans="1:13" ht="56.25" x14ac:dyDescent="0.25">
      <c r="A113" s="17" t="s">
        <v>279</v>
      </c>
      <c r="B113" s="10" t="s">
        <v>280</v>
      </c>
      <c r="C113" s="11" t="s">
        <v>58</v>
      </c>
      <c r="D113" s="12">
        <v>0.31000000000000005</v>
      </c>
      <c r="E113" s="16">
        <v>0.24000000000000002</v>
      </c>
      <c r="F113" s="12">
        <v>0.2</v>
      </c>
      <c r="G113" s="12"/>
      <c r="H113" s="12"/>
      <c r="I113" s="12">
        <f t="shared" si="3"/>
        <v>4.0000000000000008E-2</v>
      </c>
      <c r="J113" s="12">
        <v>7.0000000000000007E-2</v>
      </c>
      <c r="K113" s="12"/>
      <c r="L113" s="13" t="s">
        <v>6</v>
      </c>
      <c r="M113" s="12">
        <v>0.31000000000000005</v>
      </c>
    </row>
    <row r="114" spans="1:13" ht="18.75" x14ac:dyDescent="0.25">
      <c r="A114" s="18" t="s">
        <v>281</v>
      </c>
      <c r="B114" s="7" t="s">
        <v>59</v>
      </c>
      <c r="C114" s="6"/>
      <c r="D114" s="8">
        <f>+D115+D116+D117</f>
        <v>4.62</v>
      </c>
      <c r="E114" s="15">
        <f>+E115+E116+E117</f>
        <v>4.0199999999999996</v>
      </c>
      <c r="F114" s="8">
        <f>+F115+F116+F117</f>
        <v>1.8599999999999999</v>
      </c>
      <c r="G114" s="8">
        <f>+G115+G116+G117</f>
        <v>0</v>
      </c>
      <c r="H114" s="8"/>
      <c r="I114" s="8">
        <f t="shared" si="3"/>
        <v>2.1599999999999997</v>
      </c>
      <c r="J114" s="8">
        <f>+J115+J116+J117</f>
        <v>0.6</v>
      </c>
      <c r="K114" s="8">
        <f>+K115+K116+K117</f>
        <v>0</v>
      </c>
      <c r="L114" s="9"/>
      <c r="M114" s="8">
        <f>+M115+M116+M117</f>
        <v>4.62</v>
      </c>
    </row>
    <row r="115" spans="1:13" ht="18.75" x14ac:dyDescent="0.25">
      <c r="A115" s="17" t="s">
        <v>282</v>
      </c>
      <c r="B115" s="10" t="s">
        <v>283</v>
      </c>
      <c r="C115" s="11" t="s">
        <v>60</v>
      </c>
      <c r="D115" s="12">
        <v>2</v>
      </c>
      <c r="E115" s="16">
        <v>1.9</v>
      </c>
      <c r="F115" s="12">
        <v>1.8599999999999999</v>
      </c>
      <c r="G115" s="12"/>
      <c r="H115" s="12"/>
      <c r="I115" s="12">
        <f t="shared" si="3"/>
        <v>4.0000000000000036E-2</v>
      </c>
      <c r="J115" s="12">
        <v>0.1</v>
      </c>
      <c r="K115" s="12"/>
      <c r="L115" s="13" t="s">
        <v>2</v>
      </c>
      <c r="M115" s="12">
        <v>2</v>
      </c>
    </row>
    <row r="116" spans="1:13" ht="37.5" x14ac:dyDescent="0.25">
      <c r="A116" s="17" t="s">
        <v>284</v>
      </c>
      <c r="B116" s="10" t="s">
        <v>285</v>
      </c>
      <c r="C116" s="11" t="s">
        <v>60</v>
      </c>
      <c r="D116" s="12">
        <v>2.12</v>
      </c>
      <c r="E116" s="16">
        <v>2.12</v>
      </c>
      <c r="F116" s="12"/>
      <c r="G116" s="12"/>
      <c r="H116" s="12"/>
      <c r="I116" s="12">
        <f t="shared" si="3"/>
        <v>2.12</v>
      </c>
      <c r="J116" s="12"/>
      <c r="K116" s="12"/>
      <c r="L116" s="13" t="s">
        <v>11</v>
      </c>
      <c r="M116" s="12">
        <v>2.12</v>
      </c>
    </row>
    <row r="117" spans="1:13" ht="18.75" x14ac:dyDescent="0.25">
      <c r="A117" s="17" t="s">
        <v>286</v>
      </c>
      <c r="B117" s="10" t="s">
        <v>287</v>
      </c>
      <c r="C117" s="11" t="s">
        <v>60</v>
      </c>
      <c r="D117" s="12">
        <v>0.5</v>
      </c>
      <c r="E117" s="16"/>
      <c r="F117" s="12"/>
      <c r="G117" s="12"/>
      <c r="H117" s="12"/>
      <c r="I117" s="12">
        <f t="shared" si="3"/>
        <v>0</v>
      </c>
      <c r="J117" s="12">
        <v>0.5</v>
      </c>
      <c r="K117" s="12"/>
      <c r="L117" s="13" t="s">
        <v>8</v>
      </c>
      <c r="M117" s="12">
        <v>0.5</v>
      </c>
    </row>
    <row r="118" spans="1:13" ht="18.75" x14ac:dyDescent="0.25">
      <c r="A118" s="18" t="s">
        <v>288</v>
      </c>
      <c r="B118" s="7" t="s">
        <v>61</v>
      </c>
      <c r="C118" s="6"/>
      <c r="D118" s="8">
        <f>+D119+D120+D121+D122+D123+D124+D125+D126+D127+D128+D129+D130+D131+D132+D133+D134+D135+D136+D137+D138+D139+D140+D141+D142+D143+D144+D145+D146+D147+D148+D149+D150+D151+D152+D153+D154+D155+D156+D157+D158+D159+D160+D161</f>
        <v>78.640000000000029</v>
      </c>
      <c r="E118" s="15">
        <f>+E119+E120+E121+E122+E123+E124+E125+E126+E127+E128+E129+E130+E131+E132+E133+E134+E135+E136+E137+E138+E139+E140+E141+E142+E143+E144+E145+E146+E147+E148+E149+E150+E151+E152+E153+E154+E155+E156+E157+E158+E159+E160+E161</f>
        <v>54.540000000000006</v>
      </c>
      <c r="F118" s="8">
        <f>+F119+F120+F121+F122+F123+F124+F125+F126+F127+F128+F129+F130+F131+F132+F133+F134+F135+F136+F137+F138+F139+F140+F141+F142+F143+F144+F145+F146+F147+F148+F149+F150+F151+F152+F153+F154+F155+F156+F157+F158+F159+F160+F161</f>
        <v>13.670000000000002</v>
      </c>
      <c r="G118" s="8">
        <f>+G119+G120+G121+G122+G123+G124+G125+G126+G127+G128+G129+G130+G131+G132+G133+G134+G135+G136+G137+G138+G139+G140+G141+G142+G143+G144+G145+G146+G147+G148+G149+G150+G151+G152+G153+G154+G155+G156+G157+G158+G159+G160+G161</f>
        <v>0</v>
      </c>
      <c r="H118" s="8"/>
      <c r="I118" s="8">
        <f t="shared" si="3"/>
        <v>40.870000000000005</v>
      </c>
      <c r="J118" s="8">
        <f>+J119+J120+J121+J122+J123+J124+J125+J126+J127+J128+J129+J130+J131+J132+J133+J134+J135+J136+J137+J138+J139+J140+J141+J142+J143+J144+J145+J146+J147+J148+J149+J150+J151+J152+J153+J154+J155+J156+J157+J158+J159+J160+J161</f>
        <v>7.879999999999999</v>
      </c>
      <c r="K118" s="8">
        <f>+K119+K120+K121+K122+K123+K124+K125+K126+K127+K128+K129+K130+K131+K132+K133+K134+K135+K136+K137+K138+K139+K140+K141+K142+K143+K144+K145+K146+K147+K148+K149+K150+K151+K152+K153+K154+K155+K156+K157+K158+K159+K160+K161</f>
        <v>16.22</v>
      </c>
      <c r="L118" s="9"/>
      <c r="M118" s="8">
        <f>+M119+M120+M121+M122+M123+M124+M125+M126+M127+M128+M129+M130+M131+M132+M133+M134+M135+M136+M137+M138+M139+M140+M141+M142+M143+M144+M145+M146+M147+M148+M149+M150+M151+M152+M153+M154+M155+M156+M157+M158+M159+M160+M161</f>
        <v>78.640000000000029</v>
      </c>
    </row>
    <row r="119" spans="1:13" ht="37.5" x14ac:dyDescent="0.25">
      <c r="A119" s="17" t="s">
        <v>289</v>
      </c>
      <c r="B119" s="10" t="s">
        <v>290</v>
      </c>
      <c r="C119" s="11" t="s">
        <v>62</v>
      </c>
      <c r="D119" s="12">
        <v>4.9000000000000004</v>
      </c>
      <c r="E119" s="16">
        <v>4.7</v>
      </c>
      <c r="F119" s="12">
        <v>4.16</v>
      </c>
      <c r="G119" s="12"/>
      <c r="H119" s="12"/>
      <c r="I119" s="12">
        <f t="shared" si="3"/>
        <v>0.54</v>
      </c>
      <c r="J119" s="12">
        <v>0.2</v>
      </c>
      <c r="K119" s="12"/>
      <c r="L119" s="13" t="s">
        <v>2</v>
      </c>
      <c r="M119" s="12">
        <v>4.9000000000000004</v>
      </c>
    </row>
    <row r="120" spans="1:13" ht="56.25" x14ac:dyDescent="0.25">
      <c r="A120" s="17" t="s">
        <v>291</v>
      </c>
      <c r="B120" s="10" t="s">
        <v>292</v>
      </c>
      <c r="C120" s="11" t="s">
        <v>62</v>
      </c>
      <c r="D120" s="12">
        <v>2.7</v>
      </c>
      <c r="E120" s="16">
        <v>2.2000000000000002</v>
      </c>
      <c r="F120" s="12">
        <v>0.2</v>
      </c>
      <c r="G120" s="12"/>
      <c r="H120" s="12"/>
      <c r="I120" s="12">
        <f t="shared" si="3"/>
        <v>2</v>
      </c>
      <c r="J120" s="12">
        <v>0.2</v>
      </c>
      <c r="K120" s="12">
        <v>0.3</v>
      </c>
      <c r="L120" s="13" t="s">
        <v>2</v>
      </c>
      <c r="M120" s="12">
        <v>2.7</v>
      </c>
    </row>
    <row r="121" spans="1:13" ht="37.5" x14ac:dyDescent="0.25">
      <c r="A121" s="17" t="s">
        <v>293</v>
      </c>
      <c r="B121" s="10" t="s">
        <v>294</v>
      </c>
      <c r="C121" s="11" t="s">
        <v>62</v>
      </c>
      <c r="D121" s="12">
        <v>1.1000000000000001</v>
      </c>
      <c r="E121" s="16">
        <v>0.4</v>
      </c>
      <c r="F121" s="12"/>
      <c r="G121" s="12"/>
      <c r="H121" s="12"/>
      <c r="I121" s="12">
        <f t="shared" si="3"/>
        <v>0.4</v>
      </c>
      <c r="J121" s="12">
        <v>0.05</v>
      </c>
      <c r="K121" s="12">
        <v>0.65</v>
      </c>
      <c r="L121" s="13" t="s">
        <v>1</v>
      </c>
      <c r="M121" s="12">
        <v>1.1000000000000001</v>
      </c>
    </row>
    <row r="122" spans="1:13" ht="37.5" x14ac:dyDescent="0.25">
      <c r="A122" s="17" t="s">
        <v>295</v>
      </c>
      <c r="B122" s="10" t="s">
        <v>296</v>
      </c>
      <c r="C122" s="11" t="s">
        <v>62</v>
      </c>
      <c r="D122" s="12">
        <v>1.26</v>
      </c>
      <c r="E122" s="16">
        <v>1.1499999999999999</v>
      </c>
      <c r="F122" s="12">
        <v>1.1499999999999999</v>
      </c>
      <c r="G122" s="12"/>
      <c r="H122" s="12"/>
      <c r="I122" s="12">
        <f t="shared" si="3"/>
        <v>0</v>
      </c>
      <c r="J122" s="12">
        <v>0.11</v>
      </c>
      <c r="K122" s="12"/>
      <c r="L122" s="13" t="s">
        <v>10</v>
      </c>
      <c r="M122" s="12">
        <v>1.26</v>
      </c>
    </row>
    <row r="123" spans="1:13" ht="75" x14ac:dyDescent="0.25">
      <c r="A123" s="17" t="s">
        <v>297</v>
      </c>
      <c r="B123" s="10" t="s">
        <v>298</v>
      </c>
      <c r="C123" s="11" t="s">
        <v>62</v>
      </c>
      <c r="D123" s="12">
        <v>0.60000000000000009</v>
      </c>
      <c r="E123" s="16">
        <v>0.54</v>
      </c>
      <c r="F123" s="12">
        <v>0.54</v>
      </c>
      <c r="G123" s="12"/>
      <c r="H123" s="12"/>
      <c r="I123" s="12">
        <f t="shared" si="3"/>
        <v>0</v>
      </c>
      <c r="J123" s="12">
        <v>0.06</v>
      </c>
      <c r="K123" s="12"/>
      <c r="L123" s="13" t="s">
        <v>10</v>
      </c>
      <c r="M123" s="12">
        <v>0.60000000000000009</v>
      </c>
    </row>
    <row r="124" spans="1:13" ht="18.75" x14ac:dyDescent="0.25">
      <c r="A124" s="17" t="s">
        <v>299</v>
      </c>
      <c r="B124" s="10" t="s">
        <v>300</v>
      </c>
      <c r="C124" s="11" t="s">
        <v>62</v>
      </c>
      <c r="D124" s="12">
        <v>0.48</v>
      </c>
      <c r="E124" s="16"/>
      <c r="F124" s="12"/>
      <c r="G124" s="12"/>
      <c r="H124" s="12"/>
      <c r="I124" s="12">
        <f t="shared" si="3"/>
        <v>0</v>
      </c>
      <c r="J124" s="12">
        <v>0.48</v>
      </c>
      <c r="K124" s="12"/>
      <c r="L124" s="13" t="s">
        <v>12</v>
      </c>
      <c r="M124" s="12">
        <v>0.48</v>
      </c>
    </row>
    <row r="125" spans="1:13" ht="37.5" x14ac:dyDescent="0.25">
      <c r="A125" s="17" t="s">
        <v>301</v>
      </c>
      <c r="B125" s="10" t="s">
        <v>302</v>
      </c>
      <c r="C125" s="11" t="s">
        <v>62</v>
      </c>
      <c r="D125" s="12">
        <v>1.2</v>
      </c>
      <c r="E125" s="16">
        <v>0.95</v>
      </c>
      <c r="F125" s="12">
        <v>0.77</v>
      </c>
      <c r="G125" s="12"/>
      <c r="H125" s="12"/>
      <c r="I125" s="12">
        <f t="shared" si="3"/>
        <v>0.17999999999999994</v>
      </c>
      <c r="J125" s="12"/>
      <c r="K125" s="12">
        <v>0.25</v>
      </c>
      <c r="L125" s="13" t="s">
        <v>4</v>
      </c>
      <c r="M125" s="12">
        <v>1.2</v>
      </c>
    </row>
    <row r="126" spans="1:13" ht="37.5" x14ac:dyDescent="0.25">
      <c r="A126" s="17" t="s">
        <v>303</v>
      </c>
      <c r="B126" s="10" t="s">
        <v>304</v>
      </c>
      <c r="C126" s="11" t="s">
        <v>62</v>
      </c>
      <c r="D126" s="12">
        <v>2.16</v>
      </c>
      <c r="E126" s="16">
        <v>1.76</v>
      </c>
      <c r="F126" s="12">
        <v>0.11</v>
      </c>
      <c r="G126" s="12"/>
      <c r="H126" s="12"/>
      <c r="I126" s="12">
        <f t="shared" si="3"/>
        <v>1.65</v>
      </c>
      <c r="J126" s="12">
        <v>0.4</v>
      </c>
      <c r="K126" s="12"/>
      <c r="L126" s="13" t="s">
        <v>9</v>
      </c>
      <c r="M126" s="12">
        <v>2.16</v>
      </c>
    </row>
    <row r="127" spans="1:13" ht="37.5" x14ac:dyDescent="0.25">
      <c r="A127" s="17" t="s">
        <v>305</v>
      </c>
      <c r="B127" s="10" t="s">
        <v>306</v>
      </c>
      <c r="C127" s="11" t="s">
        <v>62</v>
      </c>
      <c r="D127" s="12">
        <v>0.87</v>
      </c>
      <c r="E127" s="16">
        <v>0.84</v>
      </c>
      <c r="F127" s="12"/>
      <c r="G127" s="12"/>
      <c r="H127" s="12"/>
      <c r="I127" s="12">
        <f t="shared" si="3"/>
        <v>0.84</v>
      </c>
      <c r="J127" s="12">
        <v>0.02</v>
      </c>
      <c r="K127" s="12">
        <v>0.01</v>
      </c>
      <c r="L127" s="13" t="s">
        <v>11</v>
      </c>
      <c r="M127" s="12">
        <v>0.87</v>
      </c>
    </row>
    <row r="128" spans="1:13" ht="37.5" x14ac:dyDescent="0.25">
      <c r="A128" s="17" t="s">
        <v>307</v>
      </c>
      <c r="B128" s="10" t="s">
        <v>308</v>
      </c>
      <c r="C128" s="11" t="s">
        <v>62</v>
      </c>
      <c r="D128" s="12">
        <v>2.5999999999999996</v>
      </c>
      <c r="E128" s="16">
        <v>2.1</v>
      </c>
      <c r="F128" s="12">
        <v>2.1</v>
      </c>
      <c r="G128" s="12"/>
      <c r="H128" s="12"/>
      <c r="I128" s="12">
        <f t="shared" si="3"/>
        <v>0</v>
      </c>
      <c r="J128" s="12">
        <v>0.49</v>
      </c>
      <c r="K128" s="12">
        <v>0.01</v>
      </c>
      <c r="L128" s="13" t="s">
        <v>8</v>
      </c>
      <c r="M128" s="12">
        <v>2.5999999999999996</v>
      </c>
    </row>
    <row r="129" spans="1:13" ht="18.75" x14ac:dyDescent="0.25">
      <c r="A129" s="17" t="s">
        <v>309</v>
      </c>
      <c r="B129" s="10" t="s">
        <v>310</v>
      </c>
      <c r="C129" s="11" t="s">
        <v>62</v>
      </c>
      <c r="D129" s="12">
        <v>0.06</v>
      </c>
      <c r="E129" s="16">
        <v>0.06</v>
      </c>
      <c r="F129" s="12"/>
      <c r="G129" s="12"/>
      <c r="H129" s="12"/>
      <c r="I129" s="12">
        <f t="shared" si="3"/>
        <v>0.06</v>
      </c>
      <c r="J129" s="12"/>
      <c r="K129" s="12"/>
      <c r="L129" s="13" t="s">
        <v>3</v>
      </c>
      <c r="M129" s="12">
        <v>0.06</v>
      </c>
    </row>
    <row r="130" spans="1:13" ht="18.75" x14ac:dyDescent="0.25">
      <c r="A130" s="17" t="s">
        <v>311</v>
      </c>
      <c r="B130" s="10" t="s">
        <v>312</v>
      </c>
      <c r="C130" s="11" t="s">
        <v>62</v>
      </c>
      <c r="D130" s="12">
        <v>0.04</v>
      </c>
      <c r="E130" s="16">
        <v>0.02</v>
      </c>
      <c r="F130" s="12"/>
      <c r="G130" s="12"/>
      <c r="H130" s="12"/>
      <c r="I130" s="12">
        <f t="shared" si="3"/>
        <v>0.02</v>
      </c>
      <c r="J130" s="12"/>
      <c r="K130" s="12">
        <v>0.02</v>
      </c>
      <c r="L130" s="13" t="s">
        <v>3</v>
      </c>
      <c r="M130" s="12">
        <v>0.04</v>
      </c>
    </row>
    <row r="131" spans="1:13" ht="18.75" x14ac:dyDescent="0.25">
      <c r="A131" s="17" t="s">
        <v>313</v>
      </c>
      <c r="B131" s="10" t="s">
        <v>314</v>
      </c>
      <c r="C131" s="11" t="s">
        <v>62</v>
      </c>
      <c r="D131" s="12">
        <v>1.1599999999999999</v>
      </c>
      <c r="E131" s="16">
        <v>1.1399999999999999</v>
      </c>
      <c r="F131" s="12">
        <v>1.1399999999999999</v>
      </c>
      <c r="G131" s="12"/>
      <c r="H131" s="12"/>
      <c r="I131" s="12">
        <f t="shared" si="3"/>
        <v>0</v>
      </c>
      <c r="J131" s="12">
        <v>0.02</v>
      </c>
      <c r="K131" s="12"/>
      <c r="L131" s="13" t="s">
        <v>17</v>
      </c>
      <c r="M131" s="12">
        <v>1.1599999999999999</v>
      </c>
    </row>
    <row r="132" spans="1:13" ht="18.75" x14ac:dyDescent="0.25">
      <c r="A132" s="17" t="s">
        <v>315</v>
      </c>
      <c r="B132" s="10" t="s">
        <v>316</v>
      </c>
      <c r="C132" s="11" t="s">
        <v>62</v>
      </c>
      <c r="D132" s="12">
        <v>0.89000000000000012</v>
      </c>
      <c r="E132" s="16">
        <v>0.57000000000000006</v>
      </c>
      <c r="F132" s="12">
        <v>7.0000000000000007E-2</v>
      </c>
      <c r="G132" s="12"/>
      <c r="H132" s="12"/>
      <c r="I132" s="12">
        <f t="shared" si="3"/>
        <v>0.5</v>
      </c>
      <c r="J132" s="12">
        <v>0.32</v>
      </c>
      <c r="K132" s="12"/>
      <c r="L132" s="13" t="s">
        <v>5</v>
      </c>
      <c r="M132" s="12">
        <v>0.89000000000000012</v>
      </c>
    </row>
    <row r="133" spans="1:13" ht="18.75" x14ac:dyDescent="0.25">
      <c r="A133" s="17" t="s">
        <v>317</v>
      </c>
      <c r="B133" s="10" t="s">
        <v>318</v>
      </c>
      <c r="C133" s="11" t="s">
        <v>62</v>
      </c>
      <c r="D133" s="12">
        <v>0.53</v>
      </c>
      <c r="E133" s="16">
        <v>0.47</v>
      </c>
      <c r="F133" s="12">
        <v>0.23</v>
      </c>
      <c r="G133" s="12"/>
      <c r="H133" s="12"/>
      <c r="I133" s="12">
        <f t="shared" si="3"/>
        <v>0.23999999999999996</v>
      </c>
      <c r="J133" s="12">
        <v>0.05</v>
      </c>
      <c r="K133" s="12">
        <v>0.01</v>
      </c>
      <c r="L133" s="13" t="s">
        <v>5</v>
      </c>
      <c r="M133" s="12">
        <v>0.53</v>
      </c>
    </row>
    <row r="134" spans="1:13" ht="18.75" x14ac:dyDescent="0.25">
      <c r="A134" s="17" t="s">
        <v>319</v>
      </c>
      <c r="B134" s="10" t="s">
        <v>320</v>
      </c>
      <c r="C134" s="11" t="s">
        <v>62</v>
      </c>
      <c r="D134" s="12">
        <v>0.48</v>
      </c>
      <c r="E134" s="16">
        <v>0.43</v>
      </c>
      <c r="F134" s="12">
        <v>0.32</v>
      </c>
      <c r="G134" s="12"/>
      <c r="H134" s="12"/>
      <c r="I134" s="12">
        <f t="shared" si="3"/>
        <v>0.10999999999999999</v>
      </c>
      <c r="J134" s="12">
        <v>0.04</v>
      </c>
      <c r="K134" s="12">
        <v>0.01</v>
      </c>
      <c r="L134" s="13" t="s">
        <v>15</v>
      </c>
      <c r="M134" s="12">
        <v>0.48</v>
      </c>
    </row>
    <row r="135" spans="1:13" ht="18.75" x14ac:dyDescent="0.25">
      <c r="A135" s="17" t="s">
        <v>321</v>
      </c>
      <c r="B135" s="10" t="s">
        <v>322</v>
      </c>
      <c r="C135" s="11" t="s">
        <v>62</v>
      </c>
      <c r="D135" s="12">
        <v>0.35</v>
      </c>
      <c r="E135" s="16">
        <v>0.09</v>
      </c>
      <c r="F135" s="12"/>
      <c r="G135" s="12"/>
      <c r="H135" s="12"/>
      <c r="I135" s="12">
        <f t="shared" si="3"/>
        <v>0.09</v>
      </c>
      <c r="J135" s="12">
        <v>0.13</v>
      </c>
      <c r="K135" s="12">
        <v>0.13</v>
      </c>
      <c r="L135" s="13" t="s">
        <v>13</v>
      </c>
      <c r="M135" s="12">
        <v>0.35</v>
      </c>
    </row>
    <row r="136" spans="1:13" ht="56.25" x14ac:dyDescent="0.25">
      <c r="A136" s="17" t="s">
        <v>323</v>
      </c>
      <c r="B136" s="10" t="s">
        <v>324</v>
      </c>
      <c r="C136" s="11" t="s">
        <v>62</v>
      </c>
      <c r="D136" s="12">
        <v>1.83</v>
      </c>
      <c r="E136" s="16"/>
      <c r="F136" s="12"/>
      <c r="G136" s="12"/>
      <c r="H136" s="12"/>
      <c r="I136" s="12">
        <f t="shared" ref="I136:I167" si="4">E136-SUM(F136:H136)</f>
        <v>0</v>
      </c>
      <c r="J136" s="12">
        <v>0.11</v>
      </c>
      <c r="K136" s="12">
        <v>1.72</v>
      </c>
      <c r="L136" s="13" t="s">
        <v>8</v>
      </c>
      <c r="M136" s="12">
        <v>1.83</v>
      </c>
    </row>
    <row r="137" spans="1:13" ht="75" x14ac:dyDescent="0.25">
      <c r="A137" s="17" t="s">
        <v>325</v>
      </c>
      <c r="B137" s="10" t="s">
        <v>326</v>
      </c>
      <c r="C137" s="11" t="s">
        <v>62</v>
      </c>
      <c r="D137" s="12">
        <v>2.2200000000000002</v>
      </c>
      <c r="E137" s="16"/>
      <c r="F137" s="12"/>
      <c r="G137" s="12"/>
      <c r="H137" s="12"/>
      <c r="I137" s="12">
        <f t="shared" si="4"/>
        <v>0</v>
      </c>
      <c r="J137" s="12">
        <v>0.39</v>
      </c>
      <c r="K137" s="12">
        <v>1.83</v>
      </c>
      <c r="L137" s="13" t="s">
        <v>8</v>
      </c>
      <c r="M137" s="12">
        <v>2.2200000000000002</v>
      </c>
    </row>
    <row r="138" spans="1:13" ht="37.5" x14ac:dyDescent="0.25">
      <c r="A138" s="17" t="s">
        <v>327</v>
      </c>
      <c r="B138" s="10" t="s">
        <v>328</v>
      </c>
      <c r="C138" s="11" t="s">
        <v>62</v>
      </c>
      <c r="D138" s="12">
        <v>1.9000000000000001</v>
      </c>
      <c r="E138" s="16">
        <v>1.4500000000000002</v>
      </c>
      <c r="F138" s="12">
        <v>0.91</v>
      </c>
      <c r="G138" s="12"/>
      <c r="H138" s="12"/>
      <c r="I138" s="12">
        <f t="shared" si="4"/>
        <v>0.54000000000000015</v>
      </c>
      <c r="J138" s="12">
        <v>0.30000000000000004</v>
      </c>
      <c r="K138" s="12">
        <v>0.15</v>
      </c>
      <c r="L138" s="13" t="s">
        <v>4</v>
      </c>
      <c r="M138" s="12">
        <v>1.9000000000000001</v>
      </c>
    </row>
    <row r="139" spans="1:13" ht="56.25" x14ac:dyDescent="0.25">
      <c r="A139" s="17" t="s">
        <v>329</v>
      </c>
      <c r="B139" s="10" t="s">
        <v>330</v>
      </c>
      <c r="C139" s="11" t="s">
        <v>62</v>
      </c>
      <c r="D139" s="12">
        <v>1.9200000000000004</v>
      </c>
      <c r="E139" s="16">
        <v>1.4400000000000002</v>
      </c>
      <c r="F139" s="12">
        <v>1.1100000000000001</v>
      </c>
      <c r="G139" s="12"/>
      <c r="H139" s="12"/>
      <c r="I139" s="12">
        <f t="shared" si="4"/>
        <v>0.33000000000000007</v>
      </c>
      <c r="J139" s="12">
        <v>0.46000000000000008</v>
      </c>
      <c r="K139" s="12">
        <v>0.02</v>
      </c>
      <c r="L139" s="13" t="s">
        <v>10</v>
      </c>
      <c r="M139" s="12">
        <v>1.9200000000000004</v>
      </c>
    </row>
    <row r="140" spans="1:13" ht="56.25" x14ac:dyDescent="0.25">
      <c r="A140" s="17" t="s">
        <v>331</v>
      </c>
      <c r="B140" s="10" t="s">
        <v>332</v>
      </c>
      <c r="C140" s="11" t="s">
        <v>62</v>
      </c>
      <c r="D140" s="12">
        <v>2.54</v>
      </c>
      <c r="E140" s="16">
        <v>0.54</v>
      </c>
      <c r="F140" s="12"/>
      <c r="G140" s="12"/>
      <c r="H140" s="12"/>
      <c r="I140" s="12">
        <f t="shared" si="4"/>
        <v>0.54</v>
      </c>
      <c r="J140" s="12">
        <v>0.30000000000000004</v>
      </c>
      <c r="K140" s="12">
        <v>1.7</v>
      </c>
      <c r="L140" s="13" t="s">
        <v>8</v>
      </c>
      <c r="M140" s="12">
        <v>2.54</v>
      </c>
    </row>
    <row r="141" spans="1:13" ht="37.5" x14ac:dyDescent="0.25">
      <c r="A141" s="17" t="s">
        <v>333</v>
      </c>
      <c r="B141" s="10" t="s">
        <v>334</v>
      </c>
      <c r="C141" s="11" t="s">
        <v>62</v>
      </c>
      <c r="D141" s="12">
        <v>2.31</v>
      </c>
      <c r="E141" s="16"/>
      <c r="F141" s="12"/>
      <c r="G141" s="12"/>
      <c r="H141" s="12"/>
      <c r="I141" s="12">
        <f t="shared" si="4"/>
        <v>0</v>
      </c>
      <c r="J141" s="12">
        <v>0.06</v>
      </c>
      <c r="K141" s="12">
        <v>2.25</v>
      </c>
      <c r="L141" s="13" t="s">
        <v>8</v>
      </c>
      <c r="M141" s="12">
        <v>2.31</v>
      </c>
    </row>
    <row r="142" spans="1:13" ht="56.25" x14ac:dyDescent="0.25">
      <c r="A142" s="17" t="s">
        <v>335</v>
      </c>
      <c r="B142" s="10" t="s">
        <v>336</v>
      </c>
      <c r="C142" s="11" t="s">
        <v>62</v>
      </c>
      <c r="D142" s="12">
        <v>1.35</v>
      </c>
      <c r="E142" s="16">
        <v>0.5</v>
      </c>
      <c r="F142" s="12">
        <v>0.5</v>
      </c>
      <c r="G142" s="12"/>
      <c r="H142" s="12"/>
      <c r="I142" s="12">
        <f t="shared" si="4"/>
        <v>0</v>
      </c>
      <c r="J142" s="12">
        <v>0.85000000000000009</v>
      </c>
      <c r="K142" s="12"/>
      <c r="L142" s="13" t="s">
        <v>8</v>
      </c>
      <c r="M142" s="12">
        <v>1.35</v>
      </c>
    </row>
    <row r="143" spans="1:13" ht="18.75" x14ac:dyDescent="0.25">
      <c r="A143" s="17" t="s">
        <v>337</v>
      </c>
      <c r="B143" s="10" t="s">
        <v>338</v>
      </c>
      <c r="C143" s="11" t="s">
        <v>62</v>
      </c>
      <c r="D143" s="12">
        <v>1.06</v>
      </c>
      <c r="E143" s="16">
        <v>1</v>
      </c>
      <c r="F143" s="12"/>
      <c r="G143" s="12"/>
      <c r="H143" s="12"/>
      <c r="I143" s="12">
        <f t="shared" si="4"/>
        <v>1</v>
      </c>
      <c r="J143" s="12">
        <v>0.06</v>
      </c>
      <c r="K143" s="12"/>
      <c r="L143" s="13" t="s">
        <v>14</v>
      </c>
      <c r="M143" s="12">
        <v>1.06</v>
      </c>
    </row>
    <row r="144" spans="1:13" ht="18.75" x14ac:dyDescent="0.25">
      <c r="A144" s="17" t="s">
        <v>339</v>
      </c>
      <c r="B144" s="10" t="s">
        <v>340</v>
      </c>
      <c r="C144" s="11" t="s">
        <v>62</v>
      </c>
      <c r="D144" s="12">
        <v>0.69000000000000006</v>
      </c>
      <c r="E144" s="16">
        <v>0.64</v>
      </c>
      <c r="F144" s="12">
        <v>0.12</v>
      </c>
      <c r="G144" s="12"/>
      <c r="H144" s="12"/>
      <c r="I144" s="12">
        <f t="shared" si="4"/>
        <v>0.52</v>
      </c>
      <c r="J144" s="12"/>
      <c r="K144" s="12">
        <v>0.05</v>
      </c>
      <c r="L144" s="13" t="s">
        <v>9</v>
      </c>
      <c r="M144" s="12">
        <v>0.69000000000000006</v>
      </c>
    </row>
    <row r="145" spans="1:13" ht="18.75" x14ac:dyDescent="0.25">
      <c r="A145" s="17" t="s">
        <v>341</v>
      </c>
      <c r="B145" s="10" t="s">
        <v>340</v>
      </c>
      <c r="C145" s="11" t="s">
        <v>62</v>
      </c>
      <c r="D145" s="12">
        <v>0.61</v>
      </c>
      <c r="E145" s="16">
        <v>0.61</v>
      </c>
      <c r="F145" s="12"/>
      <c r="G145" s="12"/>
      <c r="H145" s="12"/>
      <c r="I145" s="12">
        <f t="shared" si="4"/>
        <v>0.61</v>
      </c>
      <c r="J145" s="12"/>
      <c r="K145" s="12"/>
      <c r="L145" s="13" t="s">
        <v>17</v>
      </c>
      <c r="M145" s="12">
        <v>0.61</v>
      </c>
    </row>
    <row r="146" spans="1:13" ht="18.75" x14ac:dyDescent="0.25">
      <c r="A146" s="17" t="s">
        <v>342</v>
      </c>
      <c r="B146" s="10" t="s">
        <v>340</v>
      </c>
      <c r="C146" s="11" t="s">
        <v>62</v>
      </c>
      <c r="D146" s="12">
        <v>0.84</v>
      </c>
      <c r="E146" s="16">
        <v>0.61</v>
      </c>
      <c r="F146" s="12">
        <v>7.0000000000000007E-2</v>
      </c>
      <c r="G146" s="12"/>
      <c r="H146" s="12"/>
      <c r="I146" s="12">
        <f t="shared" si="4"/>
        <v>0.54</v>
      </c>
      <c r="J146" s="12">
        <v>0.2</v>
      </c>
      <c r="K146" s="12">
        <v>0.03</v>
      </c>
      <c r="L146" s="13" t="s">
        <v>15</v>
      </c>
      <c r="M146" s="12">
        <v>0.84000000000000008</v>
      </c>
    </row>
    <row r="147" spans="1:13" ht="165" x14ac:dyDescent="0.25">
      <c r="A147" s="17" t="s">
        <v>343</v>
      </c>
      <c r="B147" s="10" t="s">
        <v>344</v>
      </c>
      <c r="C147" s="11" t="s">
        <v>62</v>
      </c>
      <c r="D147" s="12">
        <v>4.6900000000000004</v>
      </c>
      <c r="E147" s="16">
        <v>4.6900000000000004</v>
      </c>
      <c r="F147" s="12"/>
      <c r="G147" s="12"/>
      <c r="H147" s="12"/>
      <c r="I147" s="12">
        <f t="shared" si="4"/>
        <v>4.6900000000000004</v>
      </c>
      <c r="J147" s="12"/>
      <c r="K147" s="12"/>
      <c r="L147" s="13" t="s">
        <v>345</v>
      </c>
      <c r="M147" s="12">
        <v>4.6899999999999995</v>
      </c>
    </row>
    <row r="148" spans="1:13" ht="56.25" x14ac:dyDescent="0.25">
      <c r="A148" s="17" t="s">
        <v>346</v>
      </c>
      <c r="B148" s="10" t="s">
        <v>347</v>
      </c>
      <c r="C148" s="11" t="s">
        <v>62</v>
      </c>
      <c r="D148" s="12">
        <v>2.9</v>
      </c>
      <c r="E148" s="16">
        <v>2.9</v>
      </c>
      <c r="F148" s="12"/>
      <c r="G148" s="12"/>
      <c r="H148" s="12"/>
      <c r="I148" s="12">
        <f t="shared" si="4"/>
        <v>2.9</v>
      </c>
      <c r="J148" s="12"/>
      <c r="K148" s="12"/>
      <c r="L148" s="13" t="s">
        <v>11</v>
      </c>
      <c r="M148" s="12">
        <v>2.9</v>
      </c>
    </row>
    <row r="149" spans="1:13" ht="37.5" x14ac:dyDescent="0.25">
      <c r="A149" s="17" t="s">
        <v>348</v>
      </c>
      <c r="B149" s="10" t="s">
        <v>349</v>
      </c>
      <c r="C149" s="11" t="s">
        <v>62</v>
      </c>
      <c r="D149" s="12">
        <v>3.3899999999999997</v>
      </c>
      <c r="E149" s="16">
        <v>3.3899999999999997</v>
      </c>
      <c r="F149" s="12"/>
      <c r="G149" s="12"/>
      <c r="H149" s="12"/>
      <c r="I149" s="12">
        <f t="shared" si="4"/>
        <v>3.3899999999999997</v>
      </c>
      <c r="J149" s="12"/>
      <c r="K149" s="12"/>
      <c r="L149" s="13" t="s">
        <v>11</v>
      </c>
      <c r="M149" s="12">
        <v>3.3899999999999997</v>
      </c>
    </row>
    <row r="150" spans="1:13" ht="56.25" x14ac:dyDescent="0.25">
      <c r="A150" s="17" t="s">
        <v>350</v>
      </c>
      <c r="B150" s="10" t="s">
        <v>351</v>
      </c>
      <c r="C150" s="11" t="s">
        <v>62</v>
      </c>
      <c r="D150" s="12">
        <v>2.0299999999999998</v>
      </c>
      <c r="E150" s="16">
        <v>2.0299999999999998</v>
      </c>
      <c r="F150" s="12"/>
      <c r="G150" s="12"/>
      <c r="H150" s="12"/>
      <c r="I150" s="12">
        <f t="shared" si="4"/>
        <v>2.0299999999999998</v>
      </c>
      <c r="J150" s="12"/>
      <c r="K150" s="12"/>
      <c r="L150" s="13" t="s">
        <v>11</v>
      </c>
      <c r="M150" s="12">
        <v>2.0299999999999998</v>
      </c>
    </row>
    <row r="151" spans="1:13" ht="37.5" x14ac:dyDescent="0.25">
      <c r="A151" s="17" t="s">
        <v>352</v>
      </c>
      <c r="B151" s="10" t="s">
        <v>353</v>
      </c>
      <c r="C151" s="11" t="s">
        <v>62</v>
      </c>
      <c r="D151" s="12">
        <v>2.16</v>
      </c>
      <c r="E151" s="16">
        <v>1.0900000000000001</v>
      </c>
      <c r="F151" s="12">
        <v>0.17</v>
      </c>
      <c r="G151" s="12"/>
      <c r="H151" s="12"/>
      <c r="I151" s="12">
        <f t="shared" si="4"/>
        <v>0.92</v>
      </c>
      <c r="J151" s="12">
        <v>0.54</v>
      </c>
      <c r="K151" s="12">
        <v>0.53</v>
      </c>
      <c r="L151" s="13" t="s">
        <v>11</v>
      </c>
      <c r="M151" s="12">
        <v>2.16</v>
      </c>
    </row>
    <row r="152" spans="1:13" ht="37.5" x14ac:dyDescent="0.25">
      <c r="A152" s="17" t="s">
        <v>354</v>
      </c>
      <c r="B152" s="10" t="s">
        <v>355</v>
      </c>
      <c r="C152" s="11" t="s">
        <v>62</v>
      </c>
      <c r="D152" s="12">
        <v>2.85</v>
      </c>
      <c r="E152" s="16"/>
      <c r="F152" s="12"/>
      <c r="G152" s="12"/>
      <c r="H152" s="12"/>
      <c r="I152" s="12">
        <f t="shared" si="4"/>
        <v>0</v>
      </c>
      <c r="J152" s="12"/>
      <c r="K152" s="12">
        <v>2.85</v>
      </c>
      <c r="L152" s="13" t="s">
        <v>11</v>
      </c>
      <c r="M152" s="12">
        <v>2.85</v>
      </c>
    </row>
    <row r="153" spans="1:13" ht="56.25" x14ac:dyDescent="0.25">
      <c r="A153" s="17" t="s">
        <v>356</v>
      </c>
      <c r="B153" s="10" t="s">
        <v>357</v>
      </c>
      <c r="C153" s="11" t="s">
        <v>62</v>
      </c>
      <c r="D153" s="12">
        <v>2.5</v>
      </c>
      <c r="E153" s="16"/>
      <c r="F153" s="12"/>
      <c r="G153" s="12"/>
      <c r="H153" s="12"/>
      <c r="I153" s="12">
        <f t="shared" si="4"/>
        <v>0</v>
      </c>
      <c r="J153" s="12"/>
      <c r="K153" s="12">
        <v>2.5</v>
      </c>
      <c r="L153" s="13" t="s">
        <v>11</v>
      </c>
      <c r="M153" s="12">
        <v>2.5</v>
      </c>
    </row>
    <row r="154" spans="1:13" ht="56.25" x14ac:dyDescent="0.25">
      <c r="A154" s="17" t="s">
        <v>358</v>
      </c>
      <c r="B154" s="10" t="s">
        <v>359</v>
      </c>
      <c r="C154" s="11" t="s">
        <v>62</v>
      </c>
      <c r="D154" s="12">
        <v>3.02</v>
      </c>
      <c r="E154" s="16">
        <v>2.0499999999999998</v>
      </c>
      <c r="F154" s="12"/>
      <c r="G154" s="12"/>
      <c r="H154" s="12"/>
      <c r="I154" s="12">
        <f t="shared" si="4"/>
        <v>2.0499999999999998</v>
      </c>
      <c r="J154" s="12">
        <v>0.18</v>
      </c>
      <c r="K154" s="12">
        <v>0.79</v>
      </c>
      <c r="L154" s="13" t="s">
        <v>11</v>
      </c>
      <c r="M154" s="12">
        <v>3.02</v>
      </c>
    </row>
    <row r="155" spans="1:13" ht="56.25" x14ac:dyDescent="0.25">
      <c r="A155" s="17" t="s">
        <v>360</v>
      </c>
      <c r="B155" s="10" t="s">
        <v>361</v>
      </c>
      <c r="C155" s="11" t="s">
        <v>62</v>
      </c>
      <c r="D155" s="12">
        <v>3.44</v>
      </c>
      <c r="E155" s="16">
        <v>2.88</v>
      </c>
      <c r="F155" s="12"/>
      <c r="G155" s="12"/>
      <c r="H155" s="12"/>
      <c r="I155" s="12">
        <f t="shared" si="4"/>
        <v>2.88</v>
      </c>
      <c r="J155" s="12">
        <v>0.15</v>
      </c>
      <c r="K155" s="12">
        <v>0.41</v>
      </c>
      <c r="L155" s="13" t="s">
        <v>11</v>
      </c>
      <c r="M155" s="12">
        <v>3.44</v>
      </c>
    </row>
    <row r="156" spans="1:13" ht="56.25" x14ac:dyDescent="0.25">
      <c r="A156" s="17" t="s">
        <v>362</v>
      </c>
      <c r="B156" s="10" t="s">
        <v>363</v>
      </c>
      <c r="C156" s="11" t="s">
        <v>62</v>
      </c>
      <c r="D156" s="12">
        <v>1.9</v>
      </c>
      <c r="E156" s="16">
        <v>1.47</v>
      </c>
      <c r="F156" s="12"/>
      <c r="G156" s="12"/>
      <c r="H156" s="12"/>
      <c r="I156" s="12">
        <f t="shared" si="4"/>
        <v>1.47</v>
      </c>
      <c r="J156" s="12">
        <v>0.43</v>
      </c>
      <c r="K156" s="12"/>
      <c r="L156" s="13" t="s">
        <v>11</v>
      </c>
      <c r="M156" s="12">
        <v>1.9</v>
      </c>
    </row>
    <row r="157" spans="1:13" ht="37.5" x14ac:dyDescent="0.25">
      <c r="A157" s="17" t="s">
        <v>364</v>
      </c>
      <c r="B157" s="10" t="s">
        <v>365</v>
      </c>
      <c r="C157" s="11" t="s">
        <v>62</v>
      </c>
      <c r="D157" s="12">
        <v>2.4300000000000002</v>
      </c>
      <c r="E157" s="16">
        <v>2.4300000000000002</v>
      </c>
      <c r="F157" s="12"/>
      <c r="G157" s="12"/>
      <c r="H157" s="12"/>
      <c r="I157" s="12">
        <f t="shared" si="4"/>
        <v>2.4300000000000002</v>
      </c>
      <c r="J157" s="12"/>
      <c r="K157" s="12"/>
      <c r="L157" s="13" t="s">
        <v>11</v>
      </c>
      <c r="M157" s="12">
        <v>2.4300000000000002</v>
      </c>
    </row>
    <row r="158" spans="1:13" ht="37.5" x14ac:dyDescent="0.25">
      <c r="A158" s="17" t="s">
        <v>366</v>
      </c>
      <c r="B158" s="10" t="s">
        <v>367</v>
      </c>
      <c r="C158" s="11" t="s">
        <v>62</v>
      </c>
      <c r="D158" s="12">
        <v>1.58</v>
      </c>
      <c r="E158" s="16">
        <v>1.2000000000000002</v>
      </c>
      <c r="F158" s="12"/>
      <c r="G158" s="12"/>
      <c r="H158" s="12"/>
      <c r="I158" s="12">
        <f t="shared" si="4"/>
        <v>1.2000000000000002</v>
      </c>
      <c r="J158" s="12">
        <v>0.38</v>
      </c>
      <c r="K158" s="12"/>
      <c r="L158" s="13" t="s">
        <v>11</v>
      </c>
      <c r="M158" s="12">
        <v>1.58</v>
      </c>
    </row>
    <row r="159" spans="1:13" ht="37.5" x14ac:dyDescent="0.25">
      <c r="A159" s="17" t="s">
        <v>368</v>
      </c>
      <c r="B159" s="10" t="s">
        <v>369</v>
      </c>
      <c r="C159" s="11" t="s">
        <v>62</v>
      </c>
      <c r="D159" s="12">
        <v>2.4500000000000002</v>
      </c>
      <c r="E159" s="16">
        <v>2.4500000000000002</v>
      </c>
      <c r="F159" s="12"/>
      <c r="G159" s="12"/>
      <c r="H159" s="12"/>
      <c r="I159" s="12">
        <f t="shared" si="4"/>
        <v>2.4500000000000002</v>
      </c>
      <c r="J159" s="12"/>
      <c r="K159" s="12"/>
      <c r="L159" s="13" t="s">
        <v>11</v>
      </c>
      <c r="M159" s="12">
        <v>2.4500000000000002</v>
      </c>
    </row>
    <row r="160" spans="1:13" ht="37.5" x14ac:dyDescent="0.25">
      <c r="A160" s="17" t="s">
        <v>370</v>
      </c>
      <c r="B160" s="10" t="s">
        <v>371</v>
      </c>
      <c r="C160" s="11" t="s">
        <v>62</v>
      </c>
      <c r="D160" s="12">
        <v>1</v>
      </c>
      <c r="E160" s="16">
        <v>1</v>
      </c>
      <c r="F160" s="12"/>
      <c r="G160" s="12"/>
      <c r="H160" s="12"/>
      <c r="I160" s="12">
        <f t="shared" si="4"/>
        <v>1</v>
      </c>
      <c r="J160" s="12"/>
      <c r="K160" s="12"/>
      <c r="L160" s="13" t="s">
        <v>5</v>
      </c>
      <c r="M160" s="12">
        <v>1</v>
      </c>
    </row>
    <row r="161" spans="1:13" ht="37.5" x14ac:dyDescent="0.25">
      <c r="A161" s="17" t="s">
        <v>372</v>
      </c>
      <c r="B161" s="10" t="s">
        <v>373</v>
      </c>
      <c r="C161" s="11" t="s">
        <v>62</v>
      </c>
      <c r="D161" s="12">
        <v>3.65</v>
      </c>
      <c r="E161" s="16">
        <v>2.75</v>
      </c>
      <c r="F161" s="12"/>
      <c r="G161" s="12"/>
      <c r="H161" s="12"/>
      <c r="I161" s="12">
        <f t="shared" si="4"/>
        <v>2.75</v>
      </c>
      <c r="J161" s="12">
        <v>0.89999999999999991</v>
      </c>
      <c r="K161" s="12"/>
      <c r="L161" s="13" t="s">
        <v>2</v>
      </c>
      <c r="M161" s="12">
        <v>3.65</v>
      </c>
    </row>
    <row r="162" spans="1:13" ht="18.75" x14ac:dyDescent="0.25">
      <c r="A162" s="18" t="s">
        <v>374</v>
      </c>
      <c r="B162" s="7" t="s">
        <v>63</v>
      </c>
      <c r="C162" s="6"/>
      <c r="D162" s="8">
        <f>+D163+D164</f>
        <v>0.51</v>
      </c>
      <c r="E162" s="15">
        <f>+E163+E164</f>
        <v>0.46</v>
      </c>
      <c r="F162" s="8">
        <f>+F163+F164</f>
        <v>0</v>
      </c>
      <c r="G162" s="8">
        <f>+G163+G164</f>
        <v>0</v>
      </c>
      <c r="H162" s="8"/>
      <c r="I162" s="8">
        <f t="shared" si="4"/>
        <v>0.46</v>
      </c>
      <c r="J162" s="8">
        <f>+J163+J164</f>
        <v>0.05</v>
      </c>
      <c r="K162" s="8">
        <f>+K163+K164</f>
        <v>0</v>
      </c>
      <c r="L162" s="9"/>
      <c r="M162" s="8">
        <f>+M163+M164</f>
        <v>0.51</v>
      </c>
    </row>
    <row r="163" spans="1:13" ht="37.5" x14ac:dyDescent="0.25">
      <c r="A163" s="17" t="s">
        <v>375</v>
      </c>
      <c r="B163" s="10" t="s">
        <v>376</v>
      </c>
      <c r="C163" s="11" t="s">
        <v>64</v>
      </c>
      <c r="D163" s="12">
        <v>0.03</v>
      </c>
      <c r="E163" s="16"/>
      <c r="F163" s="12"/>
      <c r="G163" s="12"/>
      <c r="H163" s="12"/>
      <c r="I163" s="12">
        <f t="shared" si="4"/>
        <v>0</v>
      </c>
      <c r="J163" s="12">
        <v>0.03</v>
      </c>
      <c r="K163" s="12"/>
      <c r="L163" s="13" t="s">
        <v>4</v>
      </c>
      <c r="M163" s="12">
        <v>0.03</v>
      </c>
    </row>
    <row r="164" spans="1:13" ht="37.5" x14ac:dyDescent="0.25">
      <c r="A164" s="17" t="s">
        <v>377</v>
      </c>
      <c r="B164" s="10" t="s">
        <v>378</v>
      </c>
      <c r="C164" s="11" t="s">
        <v>64</v>
      </c>
      <c r="D164" s="12">
        <v>0.48000000000000004</v>
      </c>
      <c r="E164" s="16">
        <v>0.46</v>
      </c>
      <c r="F164" s="12"/>
      <c r="G164" s="12"/>
      <c r="H164" s="12"/>
      <c r="I164" s="12">
        <f t="shared" si="4"/>
        <v>0.46</v>
      </c>
      <c r="J164" s="12">
        <v>0.02</v>
      </c>
      <c r="K164" s="12"/>
      <c r="L164" s="13" t="s">
        <v>11</v>
      </c>
      <c r="M164" s="12">
        <v>0.48000000000000004</v>
      </c>
    </row>
    <row r="165" spans="1:13" ht="18.75" x14ac:dyDescent="0.25">
      <c r="A165" s="18" t="s">
        <v>379</v>
      </c>
      <c r="B165" s="7" t="s">
        <v>65</v>
      </c>
      <c r="C165" s="6"/>
      <c r="D165" s="8">
        <f>+D166</f>
        <v>0.3</v>
      </c>
      <c r="E165" s="15">
        <f>+E166</f>
        <v>0.3</v>
      </c>
      <c r="F165" s="8">
        <f>+F166</f>
        <v>0</v>
      </c>
      <c r="G165" s="8">
        <f>+G166</f>
        <v>0</v>
      </c>
      <c r="H165" s="8"/>
      <c r="I165" s="8">
        <f t="shared" si="4"/>
        <v>0.3</v>
      </c>
      <c r="J165" s="8">
        <f>+J166</f>
        <v>0</v>
      </c>
      <c r="K165" s="8">
        <f>+K166</f>
        <v>0</v>
      </c>
      <c r="L165" s="9"/>
      <c r="M165" s="8">
        <f>+M166</f>
        <v>0.3</v>
      </c>
    </row>
    <row r="166" spans="1:13" ht="37.5" x14ac:dyDescent="0.25">
      <c r="A166" s="17" t="s">
        <v>380</v>
      </c>
      <c r="B166" s="10" t="s">
        <v>381</v>
      </c>
      <c r="C166" s="11" t="s">
        <v>66</v>
      </c>
      <c r="D166" s="12">
        <v>0.3</v>
      </c>
      <c r="E166" s="16">
        <v>0.3</v>
      </c>
      <c r="F166" s="12"/>
      <c r="G166" s="12"/>
      <c r="H166" s="12"/>
      <c r="I166" s="12">
        <f t="shared" si="4"/>
        <v>0.3</v>
      </c>
      <c r="J166" s="12"/>
      <c r="K166" s="12"/>
      <c r="L166" s="13" t="s">
        <v>5</v>
      </c>
      <c r="M166" s="12">
        <v>0.3</v>
      </c>
    </row>
    <row r="167" spans="1:13" ht="18.75" x14ac:dyDescent="0.25">
      <c r="A167" s="18" t="s">
        <v>382</v>
      </c>
      <c r="B167" s="7" t="s">
        <v>67</v>
      </c>
      <c r="C167" s="6"/>
      <c r="D167" s="8">
        <f>+D168+D169</f>
        <v>0.84</v>
      </c>
      <c r="E167" s="15">
        <f>+E168+E169</f>
        <v>0.62</v>
      </c>
      <c r="F167" s="8">
        <f>+F168+F169</f>
        <v>0.27</v>
      </c>
      <c r="G167" s="8">
        <f>+G168+G169</f>
        <v>0</v>
      </c>
      <c r="H167" s="8"/>
      <c r="I167" s="8">
        <f t="shared" si="4"/>
        <v>0.35</v>
      </c>
      <c r="J167" s="8">
        <f>+J168+J169</f>
        <v>0.22</v>
      </c>
      <c r="K167" s="8">
        <f>+K168+K169</f>
        <v>0</v>
      </c>
      <c r="L167" s="9"/>
      <c r="M167" s="8">
        <f>+M168+M169</f>
        <v>0.84</v>
      </c>
    </row>
    <row r="168" spans="1:13" ht="37.5" x14ac:dyDescent="0.25">
      <c r="A168" s="17" t="s">
        <v>383</v>
      </c>
      <c r="B168" s="10" t="s">
        <v>384</v>
      </c>
      <c r="C168" s="11" t="s">
        <v>68</v>
      </c>
      <c r="D168" s="12">
        <v>0.36</v>
      </c>
      <c r="E168" s="16">
        <v>0.27</v>
      </c>
      <c r="F168" s="12">
        <v>0.27</v>
      </c>
      <c r="G168" s="12"/>
      <c r="H168" s="12"/>
      <c r="I168" s="12">
        <f t="shared" ref="I168:I198" si="5">E168-SUM(F168:H168)</f>
        <v>0</v>
      </c>
      <c r="J168" s="12">
        <v>0.09</v>
      </c>
      <c r="K168" s="12"/>
      <c r="L168" s="13" t="s">
        <v>16</v>
      </c>
      <c r="M168" s="12">
        <v>0.36</v>
      </c>
    </row>
    <row r="169" spans="1:13" ht="18.75" x14ac:dyDescent="0.25">
      <c r="A169" s="17" t="s">
        <v>385</v>
      </c>
      <c r="B169" s="10" t="s">
        <v>386</v>
      </c>
      <c r="C169" s="11" t="s">
        <v>68</v>
      </c>
      <c r="D169" s="12">
        <v>0.48</v>
      </c>
      <c r="E169" s="16">
        <v>0.35</v>
      </c>
      <c r="F169" s="12"/>
      <c r="G169" s="12"/>
      <c r="H169" s="12"/>
      <c r="I169" s="12">
        <f t="shared" si="5"/>
        <v>0.35</v>
      </c>
      <c r="J169" s="12">
        <v>0.13</v>
      </c>
      <c r="K169" s="12"/>
      <c r="L169" s="13" t="s">
        <v>4</v>
      </c>
      <c r="M169" s="12">
        <v>0.48</v>
      </c>
    </row>
    <row r="170" spans="1:13" ht="37.5" x14ac:dyDescent="0.25">
      <c r="A170" s="18" t="s">
        <v>387</v>
      </c>
      <c r="B170" s="7" t="s">
        <v>69</v>
      </c>
      <c r="C170" s="6"/>
      <c r="D170" s="8">
        <f>+D171+D172</f>
        <v>10.780000000000001</v>
      </c>
      <c r="E170" s="15">
        <f>+E171+E172</f>
        <v>9.629999999999999</v>
      </c>
      <c r="F170" s="8">
        <f>+F171+F172</f>
        <v>0</v>
      </c>
      <c r="G170" s="8">
        <f>+G171+G172</f>
        <v>0</v>
      </c>
      <c r="H170" s="8"/>
      <c r="I170" s="8">
        <f t="shared" si="5"/>
        <v>9.629999999999999</v>
      </c>
      <c r="J170" s="8">
        <f>+J171+J172</f>
        <v>1.1500000000000001</v>
      </c>
      <c r="K170" s="8">
        <f>+K171+K172</f>
        <v>0</v>
      </c>
      <c r="L170" s="9"/>
      <c r="M170" s="8">
        <f>+M171+M172</f>
        <v>10.780000000000001</v>
      </c>
    </row>
    <row r="171" spans="1:13" ht="37.5" x14ac:dyDescent="0.25">
      <c r="A171" s="17" t="s">
        <v>388</v>
      </c>
      <c r="B171" s="10" t="s">
        <v>389</v>
      </c>
      <c r="C171" s="11" t="s">
        <v>70</v>
      </c>
      <c r="D171" s="12">
        <v>6.78</v>
      </c>
      <c r="E171" s="16">
        <v>5.63</v>
      </c>
      <c r="F171" s="12"/>
      <c r="G171" s="12"/>
      <c r="H171" s="12"/>
      <c r="I171" s="12">
        <f t="shared" si="5"/>
        <v>5.63</v>
      </c>
      <c r="J171" s="12">
        <v>1.1500000000000001</v>
      </c>
      <c r="K171" s="12"/>
      <c r="L171" s="13" t="s">
        <v>2</v>
      </c>
      <c r="M171" s="12">
        <v>6.78</v>
      </c>
    </row>
    <row r="172" spans="1:13" ht="18.75" x14ac:dyDescent="0.25">
      <c r="A172" s="17" t="s">
        <v>390</v>
      </c>
      <c r="B172" s="10" t="s">
        <v>391</v>
      </c>
      <c r="C172" s="11" t="s">
        <v>70</v>
      </c>
      <c r="D172" s="12">
        <v>4</v>
      </c>
      <c r="E172" s="16">
        <v>4</v>
      </c>
      <c r="F172" s="12"/>
      <c r="G172" s="12"/>
      <c r="H172" s="12"/>
      <c r="I172" s="12">
        <f t="shared" si="5"/>
        <v>4</v>
      </c>
      <c r="J172" s="12"/>
      <c r="K172" s="12"/>
      <c r="L172" s="13" t="s">
        <v>18</v>
      </c>
      <c r="M172" s="12">
        <v>4</v>
      </c>
    </row>
    <row r="173" spans="1:13" ht="18.75" x14ac:dyDescent="0.25">
      <c r="A173" s="18" t="s">
        <v>392</v>
      </c>
      <c r="B173" s="7" t="s">
        <v>71</v>
      </c>
      <c r="C173" s="6"/>
      <c r="D173" s="8">
        <f>+D174+D175+D176+D177+D178+D179+D180+D181</f>
        <v>1.01</v>
      </c>
      <c r="E173" s="15">
        <f>+E174+E175+E176+E177+E178+E179+E180+E181</f>
        <v>0.37</v>
      </c>
      <c r="F173" s="8">
        <f>+F174+F175+F176+F177+F178+F179+F180+F181</f>
        <v>0</v>
      </c>
      <c r="G173" s="8">
        <f>+G174+G175+G176+G177+G178+G179+G180+G181</f>
        <v>0</v>
      </c>
      <c r="H173" s="8"/>
      <c r="I173" s="8">
        <f t="shared" si="5"/>
        <v>0.37</v>
      </c>
      <c r="J173" s="8">
        <f>+J174+J175+J176+J177+J178+J179+J180+J181</f>
        <v>0.16999999999999998</v>
      </c>
      <c r="K173" s="8">
        <f>+K174+K175+K176+K177+K178+K179+K180+K181</f>
        <v>0.47</v>
      </c>
      <c r="L173" s="9"/>
      <c r="M173" s="8">
        <f>+M174+M175+M176+M177+M178+M179+M180+M181</f>
        <v>1.01</v>
      </c>
    </row>
    <row r="174" spans="1:13" ht="18.75" x14ac:dyDescent="0.25">
      <c r="A174" s="17" t="s">
        <v>393</v>
      </c>
      <c r="B174" s="10" t="s">
        <v>394</v>
      </c>
      <c r="C174" s="11" t="s">
        <v>72</v>
      </c>
      <c r="D174" s="12">
        <v>0.23</v>
      </c>
      <c r="E174" s="16"/>
      <c r="F174" s="12"/>
      <c r="G174" s="12"/>
      <c r="H174" s="12"/>
      <c r="I174" s="12">
        <f t="shared" si="5"/>
        <v>0</v>
      </c>
      <c r="J174" s="12"/>
      <c r="K174" s="12">
        <v>0.23</v>
      </c>
      <c r="L174" s="13" t="s">
        <v>12</v>
      </c>
      <c r="M174" s="12">
        <v>0.23</v>
      </c>
    </row>
    <row r="175" spans="1:13" ht="18.75" x14ac:dyDescent="0.25">
      <c r="A175" s="17" t="s">
        <v>395</v>
      </c>
      <c r="B175" s="10" t="s">
        <v>396</v>
      </c>
      <c r="C175" s="11" t="s">
        <v>72</v>
      </c>
      <c r="D175" s="12">
        <v>0.17</v>
      </c>
      <c r="E175" s="16">
        <v>0.17</v>
      </c>
      <c r="F175" s="12"/>
      <c r="G175" s="12"/>
      <c r="H175" s="12"/>
      <c r="I175" s="12">
        <f t="shared" si="5"/>
        <v>0.17</v>
      </c>
      <c r="J175" s="12"/>
      <c r="K175" s="12"/>
      <c r="L175" s="13" t="s">
        <v>4</v>
      </c>
      <c r="M175" s="12">
        <v>0.17</v>
      </c>
    </row>
    <row r="176" spans="1:13" ht="18.75" x14ac:dyDescent="0.25">
      <c r="A176" s="17" t="s">
        <v>397</v>
      </c>
      <c r="B176" s="10" t="s">
        <v>398</v>
      </c>
      <c r="C176" s="11" t="s">
        <v>72</v>
      </c>
      <c r="D176" s="12">
        <v>0.06</v>
      </c>
      <c r="E176" s="16"/>
      <c r="F176" s="12"/>
      <c r="G176" s="12"/>
      <c r="H176" s="12"/>
      <c r="I176" s="12">
        <f t="shared" si="5"/>
        <v>0</v>
      </c>
      <c r="J176" s="12">
        <v>0.06</v>
      </c>
      <c r="K176" s="12"/>
      <c r="L176" s="13" t="s">
        <v>4</v>
      </c>
      <c r="M176" s="12">
        <v>0.06</v>
      </c>
    </row>
    <row r="177" spans="1:13" ht="18.75" x14ac:dyDescent="0.25">
      <c r="A177" s="17" t="s">
        <v>399</v>
      </c>
      <c r="B177" s="10" t="s">
        <v>400</v>
      </c>
      <c r="C177" s="11" t="s">
        <v>72</v>
      </c>
      <c r="D177" s="12">
        <v>0.03</v>
      </c>
      <c r="E177" s="16"/>
      <c r="F177" s="12"/>
      <c r="G177" s="12"/>
      <c r="H177" s="12"/>
      <c r="I177" s="12">
        <f t="shared" si="5"/>
        <v>0</v>
      </c>
      <c r="J177" s="12">
        <v>0.03</v>
      </c>
      <c r="K177" s="12"/>
      <c r="L177" s="13" t="s">
        <v>4</v>
      </c>
      <c r="M177" s="12">
        <v>0.03</v>
      </c>
    </row>
    <row r="178" spans="1:13" ht="18.75" x14ac:dyDescent="0.25">
      <c r="A178" s="17" t="s">
        <v>401</v>
      </c>
      <c r="B178" s="10" t="s">
        <v>402</v>
      </c>
      <c r="C178" s="11" t="s">
        <v>72</v>
      </c>
      <c r="D178" s="12">
        <v>0.14000000000000001</v>
      </c>
      <c r="E178" s="16"/>
      <c r="F178" s="12"/>
      <c r="G178" s="12"/>
      <c r="H178" s="12"/>
      <c r="I178" s="12">
        <f t="shared" si="5"/>
        <v>0</v>
      </c>
      <c r="J178" s="12"/>
      <c r="K178" s="12">
        <v>0.14000000000000001</v>
      </c>
      <c r="L178" s="13" t="s">
        <v>3</v>
      </c>
      <c r="M178" s="12">
        <v>0.14000000000000001</v>
      </c>
    </row>
    <row r="179" spans="1:13" ht="18.75" x14ac:dyDescent="0.25">
      <c r="A179" s="17" t="s">
        <v>403</v>
      </c>
      <c r="B179" s="10" t="s">
        <v>404</v>
      </c>
      <c r="C179" s="11" t="s">
        <v>72</v>
      </c>
      <c r="D179" s="12">
        <v>0.1</v>
      </c>
      <c r="E179" s="16"/>
      <c r="F179" s="12"/>
      <c r="G179" s="12"/>
      <c r="H179" s="12"/>
      <c r="I179" s="12">
        <f t="shared" si="5"/>
        <v>0</v>
      </c>
      <c r="J179" s="12"/>
      <c r="K179" s="12">
        <v>0.1</v>
      </c>
      <c r="L179" s="13" t="s">
        <v>3</v>
      </c>
      <c r="M179" s="12">
        <v>0.1</v>
      </c>
    </row>
    <row r="180" spans="1:13" ht="18.75" x14ac:dyDescent="0.25">
      <c r="A180" s="17" t="s">
        <v>405</v>
      </c>
      <c r="B180" s="10" t="s">
        <v>406</v>
      </c>
      <c r="C180" s="11" t="s">
        <v>72</v>
      </c>
      <c r="D180" s="12">
        <v>0.08</v>
      </c>
      <c r="E180" s="16"/>
      <c r="F180" s="12"/>
      <c r="G180" s="12"/>
      <c r="H180" s="12"/>
      <c r="I180" s="12">
        <f t="shared" si="5"/>
        <v>0</v>
      </c>
      <c r="J180" s="12">
        <v>0.08</v>
      </c>
      <c r="K180" s="12"/>
      <c r="L180" s="13" t="s">
        <v>3</v>
      </c>
      <c r="M180" s="12">
        <v>0.08</v>
      </c>
    </row>
    <row r="181" spans="1:13" ht="37.5" x14ac:dyDescent="0.25">
      <c r="A181" s="17" t="s">
        <v>407</v>
      </c>
      <c r="B181" s="10" t="s">
        <v>408</v>
      </c>
      <c r="C181" s="11" t="s">
        <v>72</v>
      </c>
      <c r="D181" s="12">
        <v>0.2</v>
      </c>
      <c r="E181" s="16">
        <v>0.2</v>
      </c>
      <c r="F181" s="12"/>
      <c r="G181" s="12"/>
      <c r="H181" s="12"/>
      <c r="I181" s="12">
        <f t="shared" si="5"/>
        <v>0.2</v>
      </c>
      <c r="J181" s="12"/>
      <c r="K181" s="12"/>
      <c r="L181" s="13" t="s">
        <v>5</v>
      </c>
      <c r="M181" s="12">
        <v>0.2</v>
      </c>
    </row>
    <row r="182" spans="1:13" ht="18.75" x14ac:dyDescent="0.25">
      <c r="A182" s="18" t="s">
        <v>409</v>
      </c>
      <c r="B182" s="7" t="s">
        <v>73</v>
      </c>
      <c r="C182" s="6"/>
      <c r="D182" s="8">
        <f>+D183+D184+D185</f>
        <v>62.4</v>
      </c>
      <c r="E182" s="15">
        <f>+E183+E184+E185</f>
        <v>18.850000000000001</v>
      </c>
      <c r="F182" s="8">
        <f>+F183+F184+F185</f>
        <v>0</v>
      </c>
      <c r="G182" s="8">
        <f>+G183+G184+G185</f>
        <v>0</v>
      </c>
      <c r="H182" s="8"/>
      <c r="I182" s="8">
        <f t="shared" si="5"/>
        <v>18.850000000000001</v>
      </c>
      <c r="J182" s="8">
        <f>+J183+J184+J185</f>
        <v>8.5</v>
      </c>
      <c r="K182" s="8">
        <f>+K183+K184+K185</f>
        <v>35.049999999999997</v>
      </c>
      <c r="L182" s="9"/>
      <c r="M182" s="8">
        <f>+M183+M184+M185</f>
        <v>62.4</v>
      </c>
    </row>
    <row r="183" spans="1:13" ht="37.5" x14ac:dyDescent="0.25">
      <c r="A183" s="17" t="s">
        <v>410</v>
      </c>
      <c r="B183" s="10" t="s">
        <v>411</v>
      </c>
      <c r="C183" s="11" t="s">
        <v>74</v>
      </c>
      <c r="D183" s="12">
        <v>60</v>
      </c>
      <c r="E183" s="16">
        <v>16.45</v>
      </c>
      <c r="F183" s="12"/>
      <c r="G183" s="12"/>
      <c r="H183" s="12"/>
      <c r="I183" s="12">
        <f t="shared" si="5"/>
        <v>16.45</v>
      </c>
      <c r="J183" s="12">
        <v>8.5</v>
      </c>
      <c r="K183" s="12">
        <v>35.049999999999997</v>
      </c>
      <c r="L183" s="13" t="s">
        <v>11</v>
      </c>
      <c r="M183" s="12">
        <v>60</v>
      </c>
    </row>
    <row r="184" spans="1:13" ht="37.5" x14ac:dyDescent="0.25">
      <c r="A184" s="17" t="s">
        <v>412</v>
      </c>
      <c r="B184" s="10" t="s">
        <v>413</v>
      </c>
      <c r="C184" s="11" t="s">
        <v>74</v>
      </c>
      <c r="D184" s="12">
        <v>1.6</v>
      </c>
      <c r="E184" s="16">
        <v>1.6</v>
      </c>
      <c r="F184" s="12"/>
      <c r="G184" s="12"/>
      <c r="H184" s="12"/>
      <c r="I184" s="12">
        <f t="shared" si="5"/>
        <v>1.6</v>
      </c>
      <c r="J184" s="12"/>
      <c r="K184" s="12"/>
      <c r="L184" s="13" t="s">
        <v>11</v>
      </c>
      <c r="M184" s="12">
        <v>1.6</v>
      </c>
    </row>
    <row r="185" spans="1:13" ht="37.5" x14ac:dyDescent="0.25">
      <c r="A185" s="17" t="s">
        <v>414</v>
      </c>
      <c r="B185" s="10" t="s">
        <v>415</v>
      </c>
      <c r="C185" s="11" t="s">
        <v>74</v>
      </c>
      <c r="D185" s="12">
        <v>0.8</v>
      </c>
      <c r="E185" s="16">
        <v>0.8</v>
      </c>
      <c r="F185" s="12"/>
      <c r="G185" s="12"/>
      <c r="H185" s="12"/>
      <c r="I185" s="12">
        <f t="shared" si="5"/>
        <v>0.8</v>
      </c>
      <c r="J185" s="12"/>
      <c r="K185" s="12"/>
      <c r="L185" s="13" t="s">
        <v>5</v>
      </c>
      <c r="M185" s="12">
        <v>0.8</v>
      </c>
    </row>
    <row r="186" spans="1:13" ht="56.25" x14ac:dyDescent="0.25">
      <c r="A186" s="18" t="s">
        <v>39</v>
      </c>
      <c r="B186" s="7" t="s">
        <v>416</v>
      </c>
      <c r="C186" s="6"/>
      <c r="D186" s="8">
        <f>+D187+D195</f>
        <v>111.47</v>
      </c>
      <c r="E186" s="15">
        <f>+E187+E195</f>
        <v>87.04000000000002</v>
      </c>
      <c r="F186" s="8">
        <f>+F187+F195</f>
        <v>1.9100000000000001</v>
      </c>
      <c r="G186" s="8">
        <f>+G187+G195</f>
        <v>0</v>
      </c>
      <c r="H186" s="8"/>
      <c r="I186" s="8">
        <f t="shared" si="5"/>
        <v>85.130000000000024</v>
      </c>
      <c r="J186" s="8">
        <f>+J187+J195</f>
        <v>9.11</v>
      </c>
      <c r="K186" s="8">
        <f>+K187+K195</f>
        <v>15.32</v>
      </c>
      <c r="L186" s="9"/>
      <c r="M186" s="8">
        <f>+M187+M195</f>
        <v>111.47</v>
      </c>
    </row>
    <row r="187" spans="1:13" ht="18.75" x14ac:dyDescent="0.25">
      <c r="A187" s="18" t="s">
        <v>417</v>
      </c>
      <c r="B187" s="7" t="s">
        <v>44</v>
      </c>
      <c r="C187" s="6"/>
      <c r="D187" s="8">
        <f>+D188+D189+D190+D191+D192+D193+D194</f>
        <v>111.32</v>
      </c>
      <c r="E187" s="15">
        <f>+E188+E189+E190+E191+E192+E193+E194</f>
        <v>86.890000000000015</v>
      </c>
      <c r="F187" s="8">
        <f>+F188+F189+F190+F191+F192+F193+F194</f>
        <v>1.9100000000000001</v>
      </c>
      <c r="G187" s="8">
        <f>+G188+G189+G190+G191+G192+G193+G194</f>
        <v>0</v>
      </c>
      <c r="H187" s="8"/>
      <c r="I187" s="8">
        <f t="shared" si="5"/>
        <v>84.980000000000018</v>
      </c>
      <c r="J187" s="8">
        <f>+J188+J189+J190+J191+J192+J193+J194</f>
        <v>9.11</v>
      </c>
      <c r="K187" s="8">
        <f>+K188+K189+K190+K191+K192+K193+K194</f>
        <v>15.32</v>
      </c>
      <c r="L187" s="9"/>
      <c r="M187" s="8">
        <f>+M188+M189+M190+M191+M192+M193+M194</f>
        <v>111.32</v>
      </c>
    </row>
    <row r="188" spans="1:13" ht="56.25" x14ac:dyDescent="0.25">
      <c r="A188" s="17" t="s">
        <v>418</v>
      </c>
      <c r="B188" s="10" t="s">
        <v>419</v>
      </c>
      <c r="C188" s="11" t="s">
        <v>45</v>
      </c>
      <c r="D188" s="12">
        <v>60.9</v>
      </c>
      <c r="E188" s="16">
        <v>50</v>
      </c>
      <c r="F188" s="12"/>
      <c r="G188" s="12"/>
      <c r="H188" s="12"/>
      <c r="I188" s="12">
        <f t="shared" si="5"/>
        <v>50</v>
      </c>
      <c r="J188" s="12">
        <v>2.5</v>
      </c>
      <c r="K188" s="12">
        <v>8.4</v>
      </c>
      <c r="L188" s="13" t="s">
        <v>2</v>
      </c>
      <c r="M188" s="12">
        <v>60.9</v>
      </c>
    </row>
    <row r="189" spans="1:13" ht="37.5" x14ac:dyDescent="0.25">
      <c r="A189" s="17" t="s">
        <v>420</v>
      </c>
      <c r="B189" s="10" t="s">
        <v>421</v>
      </c>
      <c r="C189" s="11" t="s">
        <v>45</v>
      </c>
      <c r="D189" s="12">
        <v>45.2</v>
      </c>
      <c r="E189" s="16">
        <v>33.200000000000003</v>
      </c>
      <c r="F189" s="12">
        <v>0.2</v>
      </c>
      <c r="G189" s="12"/>
      <c r="H189" s="12"/>
      <c r="I189" s="12">
        <f t="shared" si="5"/>
        <v>33</v>
      </c>
      <c r="J189" s="12">
        <v>6</v>
      </c>
      <c r="K189" s="12">
        <v>6</v>
      </c>
      <c r="L189" s="13" t="s">
        <v>422</v>
      </c>
      <c r="M189" s="12">
        <v>45.2</v>
      </c>
    </row>
    <row r="190" spans="1:13" ht="37.5" x14ac:dyDescent="0.25">
      <c r="A190" s="17" t="s">
        <v>423</v>
      </c>
      <c r="B190" s="10" t="s">
        <v>424</v>
      </c>
      <c r="C190" s="11" t="s">
        <v>45</v>
      </c>
      <c r="D190" s="12">
        <v>0.28000000000000003</v>
      </c>
      <c r="E190" s="16">
        <v>0.28000000000000003</v>
      </c>
      <c r="F190" s="12"/>
      <c r="G190" s="12"/>
      <c r="H190" s="12"/>
      <c r="I190" s="12">
        <f t="shared" si="5"/>
        <v>0.28000000000000003</v>
      </c>
      <c r="J190" s="12"/>
      <c r="K190" s="12"/>
      <c r="L190" s="13" t="s">
        <v>10</v>
      </c>
      <c r="M190" s="12">
        <v>0.28000000000000003</v>
      </c>
    </row>
    <row r="191" spans="1:13" ht="18.75" x14ac:dyDescent="0.25">
      <c r="A191" s="17" t="s">
        <v>425</v>
      </c>
      <c r="B191" s="10" t="s">
        <v>426</v>
      </c>
      <c r="C191" s="11" t="s">
        <v>45</v>
      </c>
      <c r="D191" s="12">
        <v>0.65</v>
      </c>
      <c r="E191" s="16">
        <v>0.65</v>
      </c>
      <c r="F191" s="12"/>
      <c r="G191" s="12"/>
      <c r="H191" s="12"/>
      <c r="I191" s="12">
        <f t="shared" si="5"/>
        <v>0.65</v>
      </c>
      <c r="J191" s="12"/>
      <c r="K191" s="12"/>
      <c r="L191" s="13" t="s">
        <v>15</v>
      </c>
      <c r="M191" s="12">
        <v>0.65</v>
      </c>
    </row>
    <row r="192" spans="1:13" ht="75" x14ac:dyDescent="0.25">
      <c r="A192" s="17" t="s">
        <v>427</v>
      </c>
      <c r="B192" s="10" t="s">
        <v>428</v>
      </c>
      <c r="C192" s="11" t="s">
        <v>45</v>
      </c>
      <c r="D192" s="12">
        <v>2.21</v>
      </c>
      <c r="E192" s="16">
        <v>1.34</v>
      </c>
      <c r="F192" s="12">
        <v>0.34</v>
      </c>
      <c r="G192" s="12"/>
      <c r="H192" s="12"/>
      <c r="I192" s="12">
        <f t="shared" si="5"/>
        <v>1</v>
      </c>
      <c r="J192" s="12">
        <v>0.1</v>
      </c>
      <c r="K192" s="12">
        <v>0.77</v>
      </c>
      <c r="L192" s="13" t="s">
        <v>2</v>
      </c>
      <c r="M192" s="12">
        <v>2.21</v>
      </c>
    </row>
    <row r="193" spans="1:13" ht="56.25" x14ac:dyDescent="0.25">
      <c r="A193" s="17" t="s">
        <v>429</v>
      </c>
      <c r="B193" s="10" t="s">
        <v>430</v>
      </c>
      <c r="C193" s="11" t="s">
        <v>45</v>
      </c>
      <c r="D193" s="12">
        <v>0.12</v>
      </c>
      <c r="E193" s="16">
        <v>0.09</v>
      </c>
      <c r="F193" s="12">
        <v>0.04</v>
      </c>
      <c r="G193" s="12"/>
      <c r="H193" s="12"/>
      <c r="I193" s="12">
        <f t="shared" si="5"/>
        <v>4.9999999999999996E-2</v>
      </c>
      <c r="J193" s="12">
        <v>0.03</v>
      </c>
      <c r="K193" s="12"/>
      <c r="L193" s="13" t="s">
        <v>6</v>
      </c>
      <c r="M193" s="12">
        <v>0.12</v>
      </c>
    </row>
    <row r="194" spans="1:13" ht="56.25" x14ac:dyDescent="0.25">
      <c r="A194" s="17" t="s">
        <v>431</v>
      </c>
      <c r="B194" s="10" t="s">
        <v>432</v>
      </c>
      <c r="C194" s="11" t="s">
        <v>45</v>
      </c>
      <c r="D194" s="12">
        <v>1.96</v>
      </c>
      <c r="E194" s="16">
        <v>1.33</v>
      </c>
      <c r="F194" s="12">
        <v>1.33</v>
      </c>
      <c r="G194" s="12"/>
      <c r="H194" s="12"/>
      <c r="I194" s="12">
        <f t="shared" si="5"/>
        <v>0</v>
      </c>
      <c r="J194" s="12">
        <v>0.48</v>
      </c>
      <c r="K194" s="12">
        <v>0.15</v>
      </c>
      <c r="L194" s="13" t="s">
        <v>8</v>
      </c>
      <c r="M194" s="12">
        <v>1.96</v>
      </c>
    </row>
    <row r="195" spans="1:13" ht="37.5" x14ac:dyDescent="0.25">
      <c r="A195" s="18" t="s">
        <v>433</v>
      </c>
      <c r="B195" s="7" t="s">
        <v>46</v>
      </c>
      <c r="C195" s="6"/>
      <c r="D195" s="8">
        <f t="shared" ref="D195:G196" si="6">+D196</f>
        <v>0.15</v>
      </c>
      <c r="E195" s="15">
        <f t="shared" si="6"/>
        <v>0.15</v>
      </c>
      <c r="F195" s="8">
        <f t="shared" si="6"/>
        <v>0</v>
      </c>
      <c r="G195" s="8">
        <f t="shared" si="6"/>
        <v>0</v>
      </c>
      <c r="H195" s="8"/>
      <c r="I195" s="8">
        <f t="shared" si="5"/>
        <v>0.15</v>
      </c>
      <c r="J195" s="8">
        <f>+J196</f>
        <v>0</v>
      </c>
      <c r="K195" s="8">
        <f>+K196</f>
        <v>0</v>
      </c>
      <c r="L195" s="9"/>
      <c r="M195" s="8">
        <f>+M196</f>
        <v>0.15</v>
      </c>
    </row>
    <row r="196" spans="1:13" ht="18.75" x14ac:dyDescent="0.25">
      <c r="A196" s="18" t="s">
        <v>434</v>
      </c>
      <c r="B196" s="7" t="s">
        <v>57</v>
      </c>
      <c r="C196" s="6"/>
      <c r="D196" s="8">
        <f t="shared" si="6"/>
        <v>0.15</v>
      </c>
      <c r="E196" s="15">
        <f t="shared" si="6"/>
        <v>0.15</v>
      </c>
      <c r="F196" s="8">
        <f t="shared" si="6"/>
        <v>0</v>
      </c>
      <c r="G196" s="8">
        <f t="shared" si="6"/>
        <v>0</v>
      </c>
      <c r="H196" s="8"/>
      <c r="I196" s="8">
        <f t="shared" si="5"/>
        <v>0.15</v>
      </c>
      <c r="J196" s="8">
        <f>+J197</f>
        <v>0</v>
      </c>
      <c r="K196" s="8">
        <f>+K197</f>
        <v>0</v>
      </c>
      <c r="L196" s="9"/>
      <c r="M196" s="8">
        <f>+M197</f>
        <v>0.15</v>
      </c>
    </row>
    <row r="197" spans="1:13" ht="37.5" x14ac:dyDescent="0.25">
      <c r="A197" s="17" t="s">
        <v>435</v>
      </c>
      <c r="B197" s="10" t="s">
        <v>436</v>
      </c>
      <c r="C197" s="11" t="s">
        <v>58</v>
      </c>
      <c r="D197" s="12">
        <v>0.15</v>
      </c>
      <c r="E197" s="16">
        <v>0.15</v>
      </c>
      <c r="F197" s="12"/>
      <c r="G197" s="12"/>
      <c r="H197" s="12"/>
      <c r="I197" s="12">
        <f t="shared" si="5"/>
        <v>0.15</v>
      </c>
      <c r="J197" s="12"/>
      <c r="K197" s="12"/>
      <c r="L197" s="13" t="s">
        <v>14</v>
      </c>
      <c r="M197" s="12">
        <v>0.15</v>
      </c>
    </row>
    <row r="198" spans="1:13" ht="18.75" x14ac:dyDescent="0.25">
      <c r="A198" s="2"/>
      <c r="B198" s="7" t="s">
        <v>437</v>
      </c>
      <c r="C198" s="6"/>
      <c r="D198" s="8">
        <f>+D8+D42</f>
        <v>1528.7199999999998</v>
      </c>
      <c r="E198" s="15">
        <f>+E8+E42</f>
        <v>1138.3899999999999</v>
      </c>
      <c r="F198" s="8">
        <f>+F8+F42</f>
        <v>176.32</v>
      </c>
      <c r="G198" s="8">
        <f>+G8+G42</f>
        <v>6.38</v>
      </c>
      <c r="H198" s="8"/>
      <c r="I198" s="8">
        <f t="shared" si="5"/>
        <v>955.68999999999983</v>
      </c>
      <c r="J198" s="8">
        <f>+J8+J42</f>
        <v>210.01999999999998</v>
      </c>
      <c r="K198" s="8">
        <f>+K8+K42</f>
        <v>180.31</v>
      </c>
      <c r="L198" s="9"/>
      <c r="M198" s="8">
        <f>+M8+M42</f>
        <v>1528.7199999999998</v>
      </c>
    </row>
  </sheetData>
  <mergeCells count="11">
    <mergeCell ref="K6:K7"/>
    <mergeCell ref="L5:L7"/>
    <mergeCell ref="A2:L2"/>
    <mergeCell ref="A3:L3"/>
    <mergeCell ref="A5:A7"/>
    <mergeCell ref="B5:B7"/>
    <mergeCell ref="C5:C7"/>
    <mergeCell ref="F5:K5"/>
    <mergeCell ref="D5:D7"/>
    <mergeCell ref="F6:I6"/>
    <mergeCell ref="J6:J7"/>
  </mergeCells>
  <printOptions horizontalCentered="1"/>
  <pageMargins left="0.54" right="0.3" top="0.52" bottom="0.5600000000000000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CH10 (rut gon)</vt:lpstr>
      <vt:lpstr>'CH10 (rut gon)'!Print_Titles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THUYHANG</dc:creator>
  <cp:lastModifiedBy>Admin</cp:lastModifiedBy>
  <cp:lastPrinted>2020-01-20T01:23:51Z</cp:lastPrinted>
  <dcterms:created xsi:type="dcterms:W3CDTF">2020-01-17T03:13:36Z</dcterms:created>
  <dcterms:modified xsi:type="dcterms:W3CDTF">2020-02-07T03:26:32Z</dcterms:modified>
</cp:coreProperties>
</file>